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0 - Data\. 2020\Current Release\CAN\March 2020\ERD\"/>
    </mc:Choice>
  </mc:AlternateContent>
  <xr:revisionPtr revIDLastSave="0" documentId="13_ncr:1_{50816629-435E-4E36-B180-67BD6E0224A9}" xr6:coauthVersionLast="44" xr6:coauthVersionMax="44" xr10:uidLastSave="{00000000-0000-0000-0000-000000000000}"/>
  <bookViews>
    <workbookView xWindow="-110" yWindow="-110" windowWidth="19420" windowHeight="10420" firstSheet="2" activeTab="2" xr2:uid="{00000000-000D-0000-FFFF-FFFF00000000}"/>
  </bookViews>
  <sheets>
    <sheet name="Go! Internal" sheetId="1" state="hidden" r:id="rId1"/>
    <sheet name="Lookup Data" sheetId="2" state="hidden" r:id="rId2"/>
    <sheet name="P &amp; L - Actual 1-12 &amp; YTD" sheetId="6" r:id="rId3"/>
    <sheet name="Analysis Charts" sheetId="9" r:id="rId4"/>
    <sheet name="Missing Accounts" sheetId="4" r:id="rId5"/>
    <sheet name="Balance DrillDown" sheetId="7" r:id="rId6"/>
    <sheet name="Transaction DrillDown" sheetId="8" r:id="rId7"/>
  </sheets>
  <definedNames>
    <definedName name="B">'Go! Internal'!$B$1</definedName>
    <definedName name="CellContents">_xlfn.FORMULATEXT(INDIRECT(ADDRESS(ROW(), COLUMN())))</definedName>
    <definedName name="Companies">'Lookup Data'!$A$2:$A$500</definedName>
    <definedName name="CultureSettings">'Go! Internal'!$B$2:$B$22</definedName>
    <definedName name="FinYrStarDate">'P &amp; L - Actual 1-12 &amp; YTD'!$C$11</definedName>
    <definedName name="Periods">'Lookup Data'!$C$2:$C$13</definedName>
    <definedName name="_xlnm.Print_Area" localSheetId="3">'Analysis Charts'!$B$2:$R$35</definedName>
    <definedName name="_xlnm.Print_Area" localSheetId="2">'P &amp; L - Actual 1-12 &amp; YTD'!$B$2:$U$38</definedName>
    <definedName name="_xlnm.Print_Titles" localSheetId="2">'P &amp; L - Actual 1-12 &amp; YTD'!$B:$C,'P &amp; L - Actual 1-12 &amp; YTD'!$13:$14</definedName>
    <definedName name="Years">'Lookup Data'!$B$2:$B$100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6" l="1"/>
  <c r="C9" i="6"/>
  <c r="U22" i="6" l="1"/>
  <c r="S22" i="6"/>
  <c r="G22" i="6"/>
  <c r="H22" i="6"/>
  <c r="I22" i="6"/>
  <c r="J22" i="6"/>
  <c r="K22" i="6"/>
  <c r="L22" i="6"/>
  <c r="M22" i="6"/>
  <c r="N22" i="6"/>
  <c r="O22" i="6"/>
  <c r="P22" i="6"/>
  <c r="Q22" i="6"/>
  <c r="R22" i="6"/>
  <c r="F22" i="6"/>
  <c r="U27" i="6" l="1"/>
  <c r="U26" i="6"/>
  <c r="U17" i="6"/>
  <c r="U16" i="6"/>
  <c r="S27" i="6"/>
  <c r="S26" i="6"/>
  <c r="S17" i="6"/>
  <c r="S16" i="6"/>
  <c r="H27" i="6"/>
  <c r="H17" i="6"/>
  <c r="H16" i="6"/>
  <c r="G27" i="6"/>
  <c r="G26" i="6"/>
  <c r="G17" i="6"/>
  <c r="G16" i="6"/>
  <c r="F27" i="6"/>
  <c r="F26" i="6"/>
  <c r="F17" i="6"/>
  <c r="F16" i="6"/>
  <c r="H26" i="6" l="1"/>
  <c r="I26" i="6"/>
  <c r="J26" i="6"/>
  <c r="K26" i="6"/>
  <c r="L26" i="6"/>
  <c r="M26" i="6"/>
  <c r="N26" i="6"/>
  <c r="O26" i="6"/>
  <c r="P26" i="6"/>
  <c r="Q26" i="6"/>
  <c r="I27" i="6"/>
  <c r="J27" i="6"/>
  <c r="K27" i="6"/>
  <c r="L27" i="6"/>
  <c r="M27" i="6"/>
  <c r="N27" i="6"/>
  <c r="O27" i="6"/>
  <c r="P27" i="6"/>
  <c r="Q27" i="6"/>
  <c r="I16" i="6"/>
  <c r="J16" i="6"/>
  <c r="K16" i="6"/>
  <c r="L16" i="6"/>
  <c r="M16" i="6"/>
  <c r="N16" i="6"/>
  <c r="O16" i="6"/>
  <c r="P16" i="6"/>
  <c r="Q16" i="6"/>
  <c r="I17" i="6"/>
  <c r="J17" i="6"/>
  <c r="K17" i="6"/>
  <c r="L17" i="6"/>
  <c r="M17" i="6"/>
  <c r="N17" i="6"/>
  <c r="O17" i="6"/>
  <c r="P17" i="6"/>
  <c r="Q17" i="6"/>
  <c r="B4" i="6"/>
  <c r="C8" i="6" l="1"/>
  <c r="J10" i="9" l="1"/>
  <c r="M9" i="9"/>
  <c r="U19" i="6"/>
  <c r="I19" i="6"/>
  <c r="I24" i="6" s="1"/>
  <c r="H19" i="6"/>
  <c r="H24" i="6" s="1"/>
  <c r="Q19" i="6"/>
  <c r="Q24" i="6" s="1"/>
  <c r="K19" i="6"/>
  <c r="K24" i="6" s="1"/>
  <c r="G19" i="6"/>
  <c r="G24" i="6" s="1"/>
  <c r="P19" i="6"/>
  <c r="P24" i="6" s="1"/>
  <c r="O19" i="6"/>
  <c r="O24" i="6" s="1"/>
  <c r="J19" i="6"/>
  <c r="J24" i="6" s="1"/>
  <c r="N19" i="6"/>
  <c r="N24" i="6" s="1"/>
  <c r="L19" i="6"/>
  <c r="L24" i="6" s="1"/>
  <c r="M19" i="6"/>
  <c r="M24" i="6" s="1"/>
  <c r="F19" i="6"/>
  <c r="F24" i="6" s="1"/>
  <c r="G14" i="6"/>
  <c r="H14" i="6"/>
  <c r="I14" i="6"/>
  <c r="J14" i="6"/>
  <c r="K14" i="6"/>
  <c r="L14" i="6"/>
  <c r="M14" i="6"/>
  <c r="N14" i="6"/>
  <c r="O14" i="6"/>
  <c r="P14" i="6"/>
  <c r="Q14" i="6"/>
  <c r="F14" i="6"/>
  <c r="M13" i="9" l="1"/>
  <c r="U24" i="6"/>
  <c r="S19" i="6"/>
  <c r="U20" i="6"/>
  <c r="B6" i="1"/>
  <c r="B10" i="1"/>
  <c r="B8" i="1"/>
  <c r="B15" i="1"/>
  <c r="B4" i="1"/>
  <c r="S20" i="6" l="1"/>
  <c r="S24" i="6"/>
  <c r="S29" i="6"/>
  <c r="I29" i="6"/>
  <c r="I31" i="6" s="1"/>
  <c r="I32" i="6" s="1"/>
  <c r="Q29" i="6"/>
  <c r="Q31" i="6" s="1"/>
  <c r="Q32" i="6" s="1"/>
  <c r="L29" i="6"/>
  <c r="L31" i="6" s="1"/>
  <c r="L32" i="6" s="1"/>
  <c r="K29" i="6"/>
  <c r="K31" i="6" s="1"/>
  <c r="K32" i="6" s="1"/>
  <c r="G29" i="6"/>
  <c r="G31" i="6" s="1"/>
  <c r="G32" i="6" s="1"/>
  <c r="N29" i="6"/>
  <c r="N31" i="6" s="1"/>
  <c r="N32" i="6" s="1"/>
  <c r="J29" i="6"/>
  <c r="J31" i="6" s="1"/>
  <c r="J32" i="6" s="1"/>
  <c r="O29" i="6"/>
  <c r="O31" i="6" s="1"/>
  <c r="O32" i="6" s="1"/>
  <c r="P29" i="6"/>
  <c r="P31" i="6" s="1"/>
  <c r="P32" i="6" s="1"/>
  <c r="M29" i="6"/>
  <c r="M31" i="6" s="1"/>
  <c r="M32" i="6" s="1"/>
  <c r="H29" i="6"/>
  <c r="H31" i="6" s="1"/>
  <c r="H32" i="6" s="1"/>
  <c r="F29" i="6"/>
  <c r="F31" i="6" s="1"/>
  <c r="F32" i="6" s="1"/>
  <c r="N20" i="6"/>
  <c r="G20" i="6"/>
  <c r="O20" i="6"/>
  <c r="L20" i="6"/>
  <c r="H20" i="6"/>
  <c r="P20" i="6"/>
  <c r="K20" i="6"/>
  <c r="M20" i="6"/>
  <c r="I20" i="6"/>
  <c r="Q20" i="6"/>
  <c r="J20" i="6"/>
  <c r="F20" i="6"/>
  <c r="S31" i="6" l="1"/>
  <c r="S32" i="6" s="1"/>
  <c r="U29" i="6"/>
  <c r="P9" i="9" l="1"/>
  <c r="U31" i="6"/>
  <c r="U32" i="6" s="1"/>
  <c r="P13" i="9"/>
</calcChain>
</file>

<file path=xl/sharedStrings.xml><?xml version="1.0" encoding="utf-8"?>
<sst xmlns="http://schemas.openxmlformats.org/spreadsheetml/2006/main" count="127" uniqueCount="71">
  <si>
    <t>Bound Cell</t>
  </si>
  <si>
    <t>Companies</t>
  </si>
  <si>
    <t>Periods</t>
  </si>
  <si>
    <t>Display Language</t>
  </si>
  <si>
    <t>en-ZA</t>
  </si>
  <si>
    <t>SIG Formula Delimiter</t>
  </si>
  <si>
    <t>Excel Formula Delimiter</t>
  </si>
  <si>
    <t>,</t>
  </si>
  <si>
    <t>NaNSymbol</t>
  </si>
  <si>
    <t>NativeDigits</t>
  </si>
  <si>
    <t>NegativeInfinitySymbol</t>
  </si>
  <si>
    <t>NegativeSign</t>
  </si>
  <si>
    <t>NumberDecimalDigits</t>
  </si>
  <si>
    <t>NumberDecimalSeparator</t>
  </si>
  <si>
    <t>NumberGroupSeparator</t>
  </si>
  <si>
    <t>NumberGroupSizes</t>
  </si>
  <si>
    <t>NumberNegativePattern</t>
  </si>
  <si>
    <t>PositiveInfinitySymbol</t>
  </si>
  <si>
    <t>PositiveSign</t>
  </si>
  <si>
    <t xml:space="preserve"> </t>
  </si>
  <si>
    <t>3,3,3</t>
  </si>
  <si>
    <t>LongDatePattern</t>
  </si>
  <si>
    <t>LongTimePattern</t>
  </si>
  <si>
    <t>dddd, MMMM dd, yyyy</t>
  </si>
  <si>
    <t>h:mm:ss tt</t>
  </si>
  <si>
    <t>ShortDatePattern</t>
  </si>
  <si>
    <t>ShortTimePattern</t>
  </si>
  <si>
    <t>M/d/yyyy</t>
  </si>
  <si>
    <t>h:mm tt</t>
  </si>
  <si>
    <t>MMMM, yyyy</t>
  </si>
  <si>
    <t>YearMonthPattern</t>
  </si>
  <si>
    <t>MonthDayPattern</t>
  </si>
  <si>
    <t>MMMM dd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</si>
  <si>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</si>
  <si>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</si>
  <si>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</si>
  <si>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</si>
  <si>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</si>
  <si>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</si>
  <si>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</si>
  <si>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</si>
  <si>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Years</t>
  </si>
  <si>
    <t>Company Name</t>
  </si>
  <si>
    <t>1</t>
  </si>
  <si>
    <t>Revenue</t>
  </si>
  <si>
    <t>4</t>
  </si>
  <si>
    <t>Expenses</t>
  </si>
  <si>
    <t>---</t>
  </si>
  <si>
    <t>Total Expenses</t>
  </si>
  <si>
    <t>Net Profit / (Loss)</t>
  </si>
  <si>
    <t>Financial Year</t>
  </si>
  <si>
    <t>Current Period</t>
  </si>
  <si>
    <t>Financial Year Start Date</t>
  </si>
  <si>
    <t>Parameters</t>
  </si>
  <si>
    <t>Actual</t>
  </si>
  <si>
    <t>Year To Date - Current Period</t>
  </si>
  <si>
    <t>Year To Date - Period 12</t>
  </si>
  <si>
    <t>Net Profit</t>
  </si>
  <si>
    <t>Net Profit/(Loss)</t>
  </si>
  <si>
    <t>&lt;-------  Enter Financial year start date e.g. 01 Jan 2016</t>
  </si>
  <si>
    <t>Profit &amp; Loss Report</t>
  </si>
  <si>
    <t>Profit &amp; Loss Analysis Charts</t>
  </si>
  <si>
    <t>Direct Expenses</t>
  </si>
  <si>
    <t>3</t>
  </si>
  <si>
    <t>Depreciation</t>
  </si>
  <si>
    <t>5</t>
  </si>
  <si>
    <t>Gross Profit</t>
  </si>
  <si>
    <t>Gross Profit %</t>
  </si>
  <si>
    <t>Other Income</t>
  </si>
  <si>
    <t>2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</si>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</sst>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##\ ###\ ###;[Red]\(###\ ###\ ###\)"/>
    <numFmt numFmtId="165" formatCode="[Color10]\▲0.0%;[Red]\▼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4D4F53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rgb="FF34B233"/>
      <name val="Segoe UI"/>
      <family val="2"/>
    </font>
    <font>
      <sz val="16"/>
      <color rgb="FF009FDA"/>
      <name val="Segoe UI"/>
      <family val="2"/>
    </font>
    <font>
      <sz val="11"/>
      <color rgb="FF34B233"/>
      <name val="Arial"/>
      <family val="2"/>
    </font>
    <font>
      <sz val="12"/>
      <color theme="0"/>
      <name val="Segoe UI"/>
      <family val="2"/>
    </font>
    <font>
      <sz val="11"/>
      <color theme="0"/>
      <name val="Calibri"/>
      <family val="2"/>
      <scheme val="minor"/>
    </font>
    <font>
      <sz val="18"/>
      <color theme="1"/>
      <name val="Segoe UI"/>
      <family val="2"/>
    </font>
    <font>
      <sz val="10"/>
      <color rgb="FF009FDA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4D4F53"/>
      </patternFill>
    </fill>
    <fill>
      <patternFill patternType="solid">
        <fgColor rgb="FFFFFFFF"/>
        <bgColor indexed="64"/>
      </patternFill>
    </fill>
    <fill>
      <patternFill patternType="solid">
        <fgColor rgb="FF34B233"/>
        <bgColor indexed="64"/>
      </patternFill>
    </fill>
    <fill>
      <patternFill patternType="solid">
        <fgColor rgb="FFE0E1DD"/>
        <bgColor indexed="64"/>
      </patternFill>
    </fill>
    <fill>
      <patternFill patternType="solid">
        <fgColor rgb="FF4D4F5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4D4F53"/>
      </left>
      <right style="thin">
        <color rgb="FF4D4F53"/>
      </right>
      <top style="thin">
        <color rgb="FF4D4F53"/>
      </top>
      <bottom style="thin">
        <color rgb="FF4D4F53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quotePrefix="1"/>
    <xf numFmtId="0" fontId="3" fillId="2" borderId="12" xfId="0" applyFont="1" applyFill="1" applyBorder="1"/>
    <xf numFmtId="0" fontId="3" fillId="2" borderId="12" xfId="0" quotePrefix="1" applyFont="1" applyFill="1" applyBorder="1"/>
    <xf numFmtId="0" fontId="3" fillId="2" borderId="14" xfId="0" applyFont="1" applyFill="1" applyBorder="1"/>
    <xf numFmtId="0" fontId="4" fillId="3" borderId="13" xfId="0" applyFont="1" applyFill="1" applyBorder="1"/>
    <xf numFmtId="0" fontId="3" fillId="2" borderId="15" xfId="0" applyFont="1" applyFill="1" applyBorder="1"/>
    <xf numFmtId="0" fontId="5" fillId="2" borderId="12" xfId="0" quotePrefix="1" applyFont="1" applyFill="1" applyBorder="1"/>
    <xf numFmtId="0" fontId="5" fillId="2" borderId="12" xfId="0" applyFont="1" applyFill="1" applyBorder="1"/>
    <xf numFmtId="0" fontId="3" fillId="4" borderId="12" xfId="0" quotePrefix="1" applyFont="1" applyFill="1" applyBorder="1"/>
    <xf numFmtId="0" fontId="3" fillId="4" borderId="12" xfId="0" applyFont="1" applyFill="1" applyBorder="1"/>
    <xf numFmtId="0" fontId="6" fillId="0" borderId="0" xfId="0" quotePrefix="1" applyFont="1"/>
    <xf numFmtId="0" fontId="5" fillId="4" borderId="12" xfId="0" quotePrefix="1" applyFont="1" applyFill="1" applyBorder="1"/>
    <xf numFmtId="0" fontId="6" fillId="0" borderId="0" xfId="0" applyFont="1"/>
    <xf numFmtId="0" fontId="3" fillId="2" borderId="12" xfId="0" quotePrefix="1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7" fillId="0" borderId="0" xfId="0" applyFont="1"/>
    <xf numFmtId="0" fontId="3" fillId="4" borderId="14" xfId="0" applyFont="1" applyFill="1" applyBorder="1"/>
    <xf numFmtId="0" fontId="8" fillId="2" borderId="12" xfId="0" applyFont="1" applyFill="1" applyBorder="1"/>
    <xf numFmtId="0" fontId="2" fillId="5" borderId="12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 wrapText="1"/>
    </xf>
    <xf numFmtId="0" fontId="3" fillId="4" borderId="12" xfId="0" applyFont="1" applyFill="1" applyBorder="1" applyAlignment="1">
      <alignment vertical="center"/>
    </xf>
    <xf numFmtId="164" fontId="5" fillId="6" borderId="12" xfId="0" applyNumberFormat="1" applyFont="1" applyFill="1" applyBorder="1"/>
    <xf numFmtId="165" fontId="5" fillId="2" borderId="12" xfId="2" quotePrefix="1" applyNumberFormat="1" applyFont="1" applyFill="1" applyBorder="1"/>
    <xf numFmtId="0" fontId="9" fillId="0" borderId="0" xfId="0" applyFont="1" applyAlignment="1">
      <alignment horizontal="center" vertical="center"/>
    </xf>
    <xf numFmtId="15" fontId="3" fillId="2" borderId="12" xfId="0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0" fontId="13" fillId="2" borderId="12" xfId="0" applyFont="1" applyFill="1" applyBorder="1" applyAlignment="1">
      <alignment horizontal="left"/>
    </xf>
    <xf numFmtId="164" fontId="3" fillId="2" borderId="12" xfId="1" quotePrefix="1" applyNumberFormat="1" applyFont="1" applyFill="1" applyBorder="1"/>
    <xf numFmtId="164" fontId="3" fillId="2" borderId="12" xfId="0" applyNumberFormat="1" applyFont="1" applyFill="1" applyBorder="1"/>
    <xf numFmtId="164" fontId="3" fillId="2" borderId="12" xfId="1" applyNumberFormat="1" applyFont="1" applyFill="1" applyBorder="1"/>
    <xf numFmtId="164" fontId="5" fillId="2" borderId="12" xfId="0" applyNumberFormat="1" applyFont="1" applyFill="1" applyBorder="1"/>
    <xf numFmtId="164" fontId="3" fillId="4" borderId="12" xfId="1" applyNumberFormat="1" applyFont="1" applyFill="1" applyBorder="1"/>
    <xf numFmtId="164" fontId="3" fillId="4" borderId="12" xfId="0" applyNumberFormat="1" applyFont="1" applyFill="1" applyBorder="1"/>
    <xf numFmtId="0" fontId="12" fillId="0" borderId="0" xfId="0" applyFont="1" applyBorder="1" applyAlignment="1">
      <alignment horizontal="center" vertical="center" wrapText="1"/>
    </xf>
    <xf numFmtId="0" fontId="0" fillId="0" borderId="0" xfId="0" applyBorder="1"/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</dxf>
  </dxfs>
  <tableStyles count="0" defaultTableStyle="TableStyleMedium2" defaultPivotStyle="PivotStyleLight16"/>
  <colors>
    <mruColors>
      <color rgb="FF4D4F5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 &amp; L - Actual 1-12 &amp; YTD'!$B$16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 &amp; L - Actual 1-12 &amp; YTD'!$F$14:$Q$14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 &amp; L - Actual 1-12 &amp; YTD'!$F$16:$Q$16</c:f>
              <c:numCache>
                <c:formatCode>###\ ###\ ###;[Red]\(###\ ###\ ###\)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3-4438-B494-561C58169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7"/>
        <c:axId val="1299257679"/>
        <c:axId val="1434283855"/>
      </c:barChart>
      <c:catAx>
        <c:axId val="129925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34283855"/>
        <c:crosses val="autoZero"/>
        <c:auto val="1"/>
        <c:lblAlgn val="ctr"/>
        <c:lblOffset val="100"/>
        <c:noMultiLvlLbl val="0"/>
      </c:catAx>
      <c:valAx>
        <c:axId val="1434283855"/>
        <c:scaling>
          <c:orientation val="minMax"/>
        </c:scaling>
        <c:delete val="0"/>
        <c:axPos val="l"/>
        <c:numFmt formatCode="###\ ###\ ###;[Red]\(###\ ###\ ###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9257679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 &amp; L - Actual 1-12 &amp; YTD'!$B$16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 &amp; L - Actual 1-12 &amp; YTD'!$F$14:$Q$14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 &amp; L - Actual 1-12 &amp; YTD'!$F$16:$Q$16</c:f>
              <c:numCache>
                <c:formatCode>###\ ###\ ###;[Red]\(###\ ###\ ###\)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3-4069-9158-0CD644F89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994201072"/>
        <c:axId val="744525072"/>
      </c:barChart>
      <c:lineChart>
        <c:grouping val="standard"/>
        <c:varyColors val="0"/>
        <c:ser>
          <c:idx val="1"/>
          <c:order val="1"/>
          <c:tx>
            <c:strRef>
              <c:f>'P &amp; L - Actual 1-12 &amp; YTD'!$B$19</c:f>
              <c:strCache>
                <c:ptCount val="1"/>
                <c:pt idx="0">
                  <c:v>Gross Profit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 &amp; L - Actual 1-12 &amp; YTD'!$F$14:$Q$14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 &amp; L - Actual 1-12 &amp; YTD'!$F$19:$Q$19</c:f>
              <c:numCache>
                <c:formatCode>###\ ###\ ###;[Red]\(###\ ###\ ###\)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23-4069-9158-0CD644F8988D}"/>
            </c:ext>
          </c:extLst>
        </c:ser>
        <c:ser>
          <c:idx val="2"/>
          <c:order val="2"/>
          <c:tx>
            <c:strRef>
              <c:f>'P &amp; L - Actual 1-12 &amp; YTD'!$B$31</c:f>
              <c:strCache>
                <c:ptCount val="1"/>
                <c:pt idx="0">
                  <c:v>Net Profit / (Loss)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 &amp; L - Actual 1-12 &amp; YTD'!$F$14:$Q$14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 &amp; L - Actual 1-12 &amp; YTD'!$F$31:$Q$31</c:f>
              <c:numCache>
                <c:formatCode>###\ ###\ ###;[Red]\(###\ ###\ ###\)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23-4069-9158-0CD644F89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201072"/>
        <c:axId val="744525072"/>
      </c:lineChart>
      <c:catAx>
        <c:axId val="199420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4525072"/>
        <c:crosses val="autoZero"/>
        <c:auto val="1"/>
        <c:lblAlgn val="ctr"/>
        <c:lblOffset val="100"/>
        <c:noMultiLvlLbl val="0"/>
      </c:catAx>
      <c:valAx>
        <c:axId val="744525072"/>
        <c:scaling>
          <c:orientation val="minMax"/>
        </c:scaling>
        <c:delete val="0"/>
        <c:axPos val="l"/>
        <c:numFmt formatCode="###\ ###\ ###;[Red]\(###\ ###\ ###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9420107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 &amp; L - Actual 1-12 &amp; YTD'!$B$17</c:f>
              <c:strCache>
                <c:ptCount val="1"/>
                <c:pt idx="0">
                  <c:v>Direct Expenses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 &amp; L - Actual 1-12 &amp; YTD'!$F$14:$Q$14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 &amp; L - Actual 1-12 &amp; YTD'!$F$17:$Q$17</c:f>
              <c:numCache>
                <c:formatCode>###\ ###\ ###;[Red]\(###\ ###\ ###\)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092-4162-B1A0-270963249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801056"/>
        <c:axId val="1954796496"/>
      </c:lineChart>
      <c:catAx>
        <c:axId val="12080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4796496"/>
        <c:crosses val="autoZero"/>
        <c:auto val="1"/>
        <c:lblAlgn val="ctr"/>
        <c:lblOffset val="100"/>
        <c:noMultiLvlLbl val="0"/>
      </c:catAx>
      <c:valAx>
        <c:axId val="1954796496"/>
        <c:scaling>
          <c:orientation val="minMax"/>
        </c:scaling>
        <c:delete val="0"/>
        <c:axPos val="l"/>
        <c:numFmt formatCode="###\ ###\ ###;[Red]\(###\ ###\ ###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801056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 &amp; L - Actual 1-12 &amp; YTD'!$B$29</c:f>
              <c:strCache>
                <c:ptCount val="1"/>
                <c:pt idx="0">
                  <c:v>Total Expenses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 &amp; L - Actual 1-12 &amp; YTD'!$F$14:$Q$14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 &amp; L - Actual 1-12 &amp; YTD'!$F$29:$Q$29</c:f>
              <c:numCache>
                <c:formatCode>###\ ###\ ###;[Red]\(###\ ###\ ###\)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BC6-4214-82CA-FA50D2679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9592320"/>
        <c:axId val="744550864"/>
      </c:lineChart>
      <c:catAx>
        <c:axId val="174959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4550864"/>
        <c:crosses val="autoZero"/>
        <c:auto val="1"/>
        <c:lblAlgn val="ctr"/>
        <c:lblOffset val="100"/>
        <c:noMultiLvlLbl val="0"/>
      </c:catAx>
      <c:valAx>
        <c:axId val="744550864"/>
        <c:scaling>
          <c:orientation val="minMax"/>
        </c:scaling>
        <c:delete val="0"/>
        <c:axPos val="l"/>
        <c:numFmt formatCode="###\ ###\ ###;[Red]\(###\ ###\ ###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9592320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539750</xdr:colOff>
      <xdr:row>0</xdr:row>
      <xdr:rowOff>0</xdr:rowOff>
    </xdr:from>
    <xdr:to>
      <xdr:col>22</xdr:col>
      <xdr:colOff>1588</xdr:colOff>
      <xdr:row>2</xdr:row>
      <xdr:rowOff>10256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C1296B3-EB92-46E6-8FB5-54BE365254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667" b="6713"/>
        <a:stretch/>
      </xdr:blipFill>
      <xdr:spPr>
        <a:xfrm>
          <a:off x="13700125" y="0"/>
          <a:ext cx="2827338" cy="521431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114300</xdr:rowOff>
    </xdr:from>
    <xdr:to>
      <xdr:col>8</xdr:col>
      <xdr:colOff>37950</xdr:colOff>
      <xdr:row>34</xdr:row>
      <xdr:rowOff>11850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7D8B1C-8E30-4E7B-983B-F28AECE989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158750</xdr:colOff>
      <xdr:row>4</xdr:row>
      <xdr:rowOff>19050</xdr:rowOff>
    </xdr:from>
    <xdr:to>
      <xdr:col>7</xdr:col>
      <xdr:colOff>571350</xdr:colOff>
      <xdr:row>18</xdr:row>
      <xdr:rowOff>66950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0958268-7799-4457-9309-9875795B2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152400</xdr:colOff>
      <xdr:row>15</xdr:row>
      <xdr:rowOff>57150</xdr:rowOff>
    </xdr:from>
    <xdr:to>
      <xdr:col>17</xdr:col>
      <xdr:colOff>82550</xdr:colOff>
      <xdr:row>24</xdr:row>
      <xdr:rowOff>53975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B5DEBEF-7FDA-4640-B065-BCEFFCDB2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133350</xdr:colOff>
      <xdr:row>25</xdr:row>
      <xdr:rowOff>50800</xdr:rowOff>
    </xdr:from>
    <xdr:to>
      <xdr:col>17</xdr:col>
      <xdr:colOff>63300</xdr:colOff>
      <xdr:row>34</xdr:row>
      <xdr:rowOff>157400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E570AB4-71B3-4C8E-9452-019658551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B4:V33" headerRowCount="0" totalsRowShown="0" dataDxfId="21">
  <tableColumns count="21">
    <tableColumn id="1" xr3:uid="{00000000-0010-0000-0000-000001000000}" name="Column1" dataDxfId="20"/>
    <tableColumn id="2" xr3:uid="{00000000-0010-0000-0000-000002000000}" name="Column2" dataDxfId="19"/>
    <tableColumn id="3" xr3:uid="{00000000-0010-0000-0000-000003000000}" name="Column3" dataDxfId="18"/>
    <tableColumn id="21" xr3:uid="{00000000-0010-0000-0000-000015000000}" name="Column21" dataDxfId="17"/>
    <tableColumn id="4" xr3:uid="{00000000-0010-0000-0000-000004000000}" name="Column4" dataDxfId="16"/>
    <tableColumn id="5" xr3:uid="{00000000-0010-0000-0000-000005000000}" name="Column5" dataDxfId="15"/>
    <tableColumn id="6" xr3:uid="{00000000-0010-0000-0000-000006000000}" name="Column6" dataDxfId="14"/>
    <tableColumn id="14" xr3:uid="{00000000-0010-0000-0000-00000E000000}" name="Column14" dataDxfId="13"/>
    <tableColumn id="15" xr3:uid="{00000000-0010-0000-0000-00000F000000}" name="Column15" dataDxfId="12"/>
    <tableColumn id="16" xr3:uid="{00000000-0010-0000-0000-000010000000}" name="Column16" dataDxfId="11"/>
    <tableColumn id="17" xr3:uid="{00000000-0010-0000-0000-000011000000}" name="Column17" dataDxfId="10"/>
    <tableColumn id="18" xr3:uid="{00000000-0010-0000-0000-000012000000}" name="Column18" dataDxfId="9"/>
    <tableColumn id="19" xr3:uid="{00000000-0010-0000-0000-000013000000}" name="Column19" dataDxfId="8"/>
    <tableColumn id="7" xr3:uid="{00000000-0010-0000-0000-000007000000}" name="Column7" dataDxfId="7"/>
    <tableColumn id="8" xr3:uid="{00000000-0010-0000-0000-000008000000}" name="Column8" dataDxfId="6"/>
    <tableColumn id="9" xr3:uid="{00000000-0010-0000-0000-000009000000}" name="Column9" dataDxfId="5"/>
    <tableColumn id="10" xr3:uid="{00000000-0010-0000-0000-00000A000000}" name="Column10" dataDxfId="4"/>
    <tableColumn id="12" xr3:uid="{00000000-0010-0000-0000-00000C000000}" name="Column12" dataDxfId="3"/>
    <tableColumn id="22" xr3:uid="{00000000-0010-0000-0000-000016000000}" name="Column22" dataDxfId="2"/>
    <tableColumn id="13" xr3:uid="{00000000-0010-0000-0000-00000D000000}" name="Column13" dataDxfId="1"/>
    <tableColumn id="20" xr3:uid="{00000000-0010-0000-0000-000014000000}" name="Column20" dataDxfId="0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MissingAccountsTable" displayName="MissingAccountsTable" ref="A1:E2" insertRow="1" totalsRowShown="0">
  <autoFilter ref="A1:E2" xr:uid="{00000000-0009-0000-0100-000001000000}"/>
  <tableColumns count="5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BalanceDrillDownTable" displayName="BalanceDrillDownTable" ref="A1:G2" totalsRowShown="0">
  <autoFilter ref="A1:G2" xr:uid="{00000000-0009-0000-0100-000002000000}"/>
  <tableColumns count="7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ransactionDrillDownTable" displayName="TransactionDrillDownTable" ref="A1:H2" totalsRowShown="0">
  <autoFilter ref="A1:H2" xr:uid="{00000000-0009-0000-0100-000003000000}"/>
  <tableColumns count="8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9" xr3:uid="{00000000-0010-0000-0300-000009000000}" name="Column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525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879920B5-31E0-4CA4-8724-A8BCBFEA3C28}">
  <we:reference id="wa104380589" version="2.4.0.0" store="en-US" storeType="OMEX"/>
  <we:alternateReferences>
    <we:reference id="WA104380589" version="2.4.0.0" store="WA104380589" storeType="OMEX"/>
  </we:alternateReferences>
  <we:properties>
    <we:property name="TemplateVersion" value="3"/>
    <we:property name="DELIMITER_FLAG" value="&quot;SET&quot;"/>
    <we:property name="ReportingTables" value="{&quot;BindingIds&quot;:[&quot;UnnamedBinding_0_1513078652071&quot;]}"/>
  </we:properties>
  <we:bindings>
    <we:binding id="FormulaBinding" type="text" appref="{1E950A33-9048-4277-A9D4-A0F22EBA506B}"/>
    <we:binding id="MissingAccountsBinding" type="table" appref="{C320CE0A-2CCF-4506-90F1-FB72D26EC42A}"/>
    <we:binding id="BalanceDrillDownBinding" type="table" appref="{3EF13CA5-02E9-4040-B077-EC9AE165554B}"/>
    <we:binding id="TransactionDrillDownBinding" type="table" appref="{68DD7FDE-3944-48A8-B90A-7CAA29A366E8}"/>
    <we:binding id="CompaniesBinding" type="matrix" appref="{7592C413-3045-43FD-86DA-7EBBE66B90E2}"/>
    <we:binding id="YearsBinding" type="matrix" appref="{BFB45DF7-A011-4124-A53D-30B3070FB4E4}"/>
    <we:binding id="CultureSettings" type="matrix" appref="{5EDB2727-3119-468E-9BC7-CCF773ACC56C}"/>
    <we:binding id="UnnamedBinding_0_1513078652071" type="table" appref="{12C26B56-89CD-4FC5-B0AA-A73D88D7AE7A}"/>
  </we:bindings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workbookViewId="0"/>
  </sheetViews>
  <sheetFormatPr defaultRowHeight="14.5" x14ac:dyDescent="0.35"/>
  <cols>
    <col min="1" max="1" width="24.453125" bestFit="1" customWidth="1"/>
    <col min="2" max="2" width="22" customWidth="1"/>
  </cols>
  <sheetData>
    <row r="1" spans="1:3" x14ac:dyDescent="0.35">
      <c r="A1" s="6" t="s">
        <v>0</v>
      </c>
      <c r="B1" s="7">
        <v>3</v>
      </c>
    </row>
    <row r="2" spans="1:3" x14ac:dyDescent="0.35">
      <c r="A2" s="6" t="s">
        <v>3</v>
      </c>
      <c r="B2" s="7" t="s">
        <v>4</v>
      </c>
    </row>
    <row r="3" spans="1:3" x14ac:dyDescent="0.35">
      <c r="A3" s="2" t="s">
        <v>5</v>
      </c>
      <c r="B3" s="3" t="s">
        <v>7</v>
      </c>
    </row>
    <row r="4" spans="1:3" x14ac:dyDescent="0.35">
      <c r="A4" s="4" t="s">
        <v>6</v>
      </c>
      <c r="B4" s="5" t="str">
        <f ca="1">CHOOSE(1,MID(CellContents,FIND("(",CellContents)+2,1), 3)</f>
        <v>,</v>
      </c>
    </row>
    <row r="5" spans="1:3" x14ac:dyDescent="0.35">
      <c r="A5" s="8" t="s">
        <v>8</v>
      </c>
      <c r="B5" s="9" t="e">
        <v>#NUM!</v>
      </c>
      <c r="C5" s="10"/>
    </row>
    <row r="6" spans="1:3" x14ac:dyDescent="0.35">
      <c r="A6" s="8" t="s">
        <v>9</v>
      </c>
      <c r="B6" s="9" t="str">
        <f>0&amp;","&amp;1&amp;","&amp;2&amp;","&amp;3&amp;","&amp;4&amp;","&amp;5&amp;","&amp;6&amp;","&amp;7&amp;","&amp;8&amp;","&amp;9</f>
        <v>0,1,2,3,4,5,6,7,8,9</v>
      </c>
      <c r="C6" s="11"/>
    </row>
    <row r="7" spans="1:3" x14ac:dyDescent="0.35">
      <c r="A7" s="8" t="s">
        <v>10</v>
      </c>
      <c r="B7" s="9" t="e">
        <v>#NUM!</v>
      </c>
      <c r="C7" s="11"/>
    </row>
    <row r="8" spans="1:3" x14ac:dyDescent="0.35">
      <c r="A8" s="8" t="s">
        <v>11</v>
      </c>
      <c r="B8" s="9" t="str">
        <f ca="1">LEFT(TEXT(INDIRECT("C8"), "+0.0;-0.0;0.0"))</f>
        <v>-</v>
      </c>
      <c r="C8" s="11">
        <v>-1</v>
      </c>
    </row>
    <row r="9" spans="1:3" x14ac:dyDescent="0.35">
      <c r="A9" s="8" t="s">
        <v>12</v>
      </c>
      <c r="B9" s="9">
        <v>15</v>
      </c>
      <c r="C9" s="11"/>
    </row>
    <row r="10" spans="1:3" x14ac:dyDescent="0.35">
      <c r="A10" s="8" t="s">
        <v>13</v>
      </c>
      <c r="B10" s="9" t="str">
        <f ca="1">MID(INDIRECT("C10"),2,1)</f>
        <v>.</v>
      </c>
      <c r="C10" s="11">
        <v>1.1000000000000001</v>
      </c>
    </row>
    <row r="11" spans="1:3" x14ac:dyDescent="0.35">
      <c r="A11" s="8" t="s">
        <v>14</v>
      </c>
      <c r="B11" s="9" t="s">
        <v>19</v>
      </c>
      <c r="C11" s="11"/>
    </row>
    <row r="12" spans="1:3" x14ac:dyDescent="0.35">
      <c r="A12" s="8" t="s">
        <v>15</v>
      </c>
      <c r="B12" s="9" t="s">
        <v>20</v>
      </c>
      <c r="C12" s="11"/>
    </row>
    <row r="13" spans="1:3" x14ac:dyDescent="0.35">
      <c r="A13" s="8" t="s">
        <v>16</v>
      </c>
      <c r="B13" s="9">
        <v>1</v>
      </c>
      <c r="C13" s="11"/>
    </row>
    <row r="14" spans="1:3" x14ac:dyDescent="0.35">
      <c r="A14" s="8" t="s">
        <v>17</v>
      </c>
      <c r="B14" s="9" t="e">
        <v>#NUM!</v>
      </c>
      <c r="C14" s="11"/>
    </row>
    <row r="15" spans="1:3" x14ac:dyDescent="0.35">
      <c r="A15" s="4" t="s">
        <v>18</v>
      </c>
      <c r="B15" s="5" t="str">
        <f ca="1">LEFT(TEXT(INDIRECT("C15"), "+0.0;-0.0;0.0"))</f>
        <v>+</v>
      </c>
      <c r="C15" s="12">
        <v>1</v>
      </c>
    </row>
    <row r="16" spans="1:3" x14ac:dyDescent="0.35">
      <c r="A16" s="2" t="s">
        <v>21</v>
      </c>
      <c r="B16" s="3" t="s">
        <v>23</v>
      </c>
      <c r="C16" s="13"/>
    </row>
    <row r="17" spans="1:3" x14ac:dyDescent="0.35">
      <c r="A17" s="8" t="s">
        <v>22</v>
      </c>
      <c r="B17" s="9" t="s">
        <v>24</v>
      </c>
      <c r="C17" s="14"/>
    </row>
    <row r="18" spans="1:3" x14ac:dyDescent="0.35">
      <c r="A18" s="8" t="s">
        <v>31</v>
      </c>
      <c r="B18" s="9" t="s">
        <v>32</v>
      </c>
      <c r="C18" s="14"/>
    </row>
    <row r="19" spans="1:3" x14ac:dyDescent="0.35">
      <c r="A19" s="8" t="s">
        <v>25</v>
      </c>
      <c r="B19" s="9" t="s">
        <v>27</v>
      </c>
      <c r="C19" s="14"/>
    </row>
    <row r="20" spans="1:3" x14ac:dyDescent="0.35">
      <c r="A20" s="8" t="s">
        <v>26</v>
      </c>
      <c r="B20" s="9" t="s">
        <v>28</v>
      </c>
      <c r="C20" s="14"/>
    </row>
    <row r="21" spans="1:3" x14ac:dyDescent="0.35">
      <c r="A21" s="8" t="s">
        <v>30</v>
      </c>
      <c r="B21" s="9" t="s">
        <v>29</v>
      </c>
      <c r="C21" s="14"/>
    </row>
    <row r="22" spans="1:3" x14ac:dyDescent="0.35">
      <c r="A22" s="4"/>
      <c r="B22" s="5"/>
      <c r="C22" s="15"/>
    </row>
    <row r="26" spans="1:3" x14ac:dyDescent="0.35">
      <c r="B26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workbookViewId="0">
      <selection activeCell="A2" sqref="A2"/>
    </sheetView>
  </sheetViews>
  <sheetFormatPr defaultRowHeight="14.5" x14ac:dyDescent="0.35"/>
  <cols>
    <col min="1" max="1" width="10.81640625" bestFit="1" customWidth="1"/>
    <col min="2" max="2" width="5.7265625" bestFit="1" customWidth="1"/>
    <col min="3" max="3" width="7.7265625" bestFit="1" customWidth="1"/>
    <col min="4" max="4" width="16" bestFit="1" customWidth="1"/>
  </cols>
  <sheetData>
    <row r="1" spans="1:3" x14ac:dyDescent="0.35">
      <c r="A1" t="s">
        <v>1</v>
      </c>
      <c r="B1" t="s">
        <v>41</v>
      </c>
      <c r="C1" t="s">
        <v>2</v>
      </c>
    </row>
    <row r="2" spans="1:3" x14ac:dyDescent="0.35">
      <c r="B2">
        <v>0</v>
      </c>
      <c r="C2">
        <v>1</v>
      </c>
    </row>
    <row r="3" spans="1:3" x14ac:dyDescent="0.35">
      <c r="C3">
        <v>2</v>
      </c>
    </row>
    <row r="4" spans="1:3" x14ac:dyDescent="0.35">
      <c r="C4">
        <v>3</v>
      </c>
    </row>
    <row r="5" spans="1:3" x14ac:dyDescent="0.35">
      <c r="C5">
        <v>4</v>
      </c>
    </row>
    <row r="6" spans="1:3" x14ac:dyDescent="0.35">
      <c r="C6">
        <v>5</v>
      </c>
    </row>
    <row r="7" spans="1:3" x14ac:dyDescent="0.35">
      <c r="C7">
        <v>6</v>
      </c>
    </row>
    <row r="8" spans="1:3" x14ac:dyDescent="0.35">
      <c r="C8">
        <v>7</v>
      </c>
    </row>
    <row r="9" spans="1:3" x14ac:dyDescent="0.35">
      <c r="C9">
        <v>8</v>
      </c>
    </row>
    <row r="10" spans="1:3" x14ac:dyDescent="0.35">
      <c r="C10">
        <v>9</v>
      </c>
    </row>
    <row r="11" spans="1:3" x14ac:dyDescent="0.35">
      <c r="C11">
        <v>10</v>
      </c>
    </row>
    <row r="12" spans="1:3" x14ac:dyDescent="0.35">
      <c r="C12">
        <v>11</v>
      </c>
    </row>
    <row r="13" spans="1:3" x14ac:dyDescent="0.35">
      <c r="C1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76"/>
  <sheetViews>
    <sheetView showGridLines="0" tabSelected="1" zoomScale="80" zoomScaleNormal="80" workbookViewId="0"/>
  </sheetViews>
  <sheetFormatPr defaultRowHeight="14.5" x14ac:dyDescent="0.35"/>
  <cols>
    <col min="1" max="1" width="1.26953125" customWidth="1"/>
    <col min="2" max="2" width="23" customWidth="1"/>
    <col min="3" max="3" width="11.6328125" customWidth="1"/>
    <col min="4" max="5" width="8.984375E-2" customWidth="1"/>
    <col min="6" max="17" width="13.6328125" customWidth="1"/>
    <col min="18" max="18" width="1.6328125" customWidth="1"/>
    <col min="19" max="19" width="14.6328125" customWidth="1"/>
    <col min="20" max="20" width="1.6328125" customWidth="1"/>
    <col min="21" max="21" width="14.6328125" customWidth="1"/>
    <col min="22" max="22" width="2.08984375" customWidth="1"/>
  </cols>
  <sheetData>
    <row r="1" spans="1:22" ht="5" customHeight="1" x14ac:dyDescent="0.35"/>
    <row r="2" spans="1:22" ht="35" x14ac:dyDescent="0.9">
      <c r="B2" s="31" t="s">
        <v>60</v>
      </c>
    </row>
    <row r="3" spans="1:22" ht="5" customHeight="1" x14ac:dyDescent="0.35"/>
    <row r="4" spans="1:22" x14ac:dyDescent="0.35">
      <c r="A4" s="16"/>
      <c r="B4" s="20" t="str">
        <f>CHOOSE(B, "Refreshing", "Refreshing", COLUMN()&amp;":"&amp;ROW())</f>
        <v>2:4</v>
      </c>
      <c r="C4" s="20" t="s">
        <v>47</v>
      </c>
      <c r="D4" s="20" t="s">
        <v>47</v>
      </c>
      <c r="E4" s="20" t="s">
        <v>47</v>
      </c>
      <c r="F4" s="20" t="s">
        <v>47</v>
      </c>
      <c r="G4" s="20" t="s">
        <v>47</v>
      </c>
      <c r="H4" s="20" t="s">
        <v>47</v>
      </c>
      <c r="I4" s="20" t="s">
        <v>47</v>
      </c>
      <c r="J4" s="20" t="s">
        <v>47</v>
      </c>
      <c r="K4" s="20" t="s">
        <v>47</v>
      </c>
      <c r="L4" s="20" t="s">
        <v>47</v>
      </c>
      <c r="M4" s="20" t="s">
        <v>47</v>
      </c>
      <c r="N4" s="20" t="s">
        <v>47</v>
      </c>
      <c r="O4" s="20" t="s">
        <v>47</v>
      </c>
      <c r="P4" s="20" t="s">
        <v>47</v>
      </c>
      <c r="Q4" s="20" t="s">
        <v>47</v>
      </c>
      <c r="R4" s="20" t="s">
        <v>47</v>
      </c>
      <c r="S4" s="20" t="s">
        <v>47</v>
      </c>
      <c r="T4" s="20" t="s">
        <v>47</v>
      </c>
      <c r="U4" s="20" t="s">
        <v>47</v>
      </c>
      <c r="V4" s="20" t="s">
        <v>47</v>
      </c>
    </row>
    <row r="5" spans="1:22" ht="5" customHeight="1" x14ac:dyDescent="0.35">
      <c r="A5" s="16"/>
      <c r="B5" s="19" t="s">
        <v>19</v>
      </c>
      <c r="C5" s="19"/>
      <c r="D5" s="19"/>
      <c r="E5" s="32"/>
      <c r="F5" s="19"/>
      <c r="G5" s="19"/>
      <c r="H5" s="19"/>
      <c r="I5" s="32"/>
      <c r="J5" s="32"/>
      <c r="K5" s="32"/>
      <c r="L5" s="32"/>
      <c r="M5" s="32"/>
      <c r="N5" s="32"/>
      <c r="O5" s="19"/>
      <c r="P5" s="19"/>
      <c r="Q5" s="19"/>
      <c r="R5" s="19"/>
      <c r="S5" s="19"/>
      <c r="T5" s="32"/>
      <c r="U5" s="19"/>
      <c r="V5" s="19"/>
    </row>
    <row r="6" spans="1:22" ht="22.5" customHeight="1" x14ac:dyDescent="0.7">
      <c r="A6" s="16"/>
      <c r="B6" s="33" t="s">
        <v>53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ht="5" customHeight="1" x14ac:dyDescent="0.35">
      <c r="A7" s="16"/>
      <c r="B7" s="17"/>
      <c r="C7" s="17"/>
      <c r="D7" s="17"/>
      <c r="E7" s="25"/>
      <c r="F7" s="17"/>
      <c r="G7" s="17"/>
      <c r="H7" s="17"/>
      <c r="I7" s="25"/>
      <c r="J7" s="25"/>
      <c r="K7" s="25"/>
      <c r="L7" s="25"/>
      <c r="M7" s="25"/>
      <c r="N7" s="25"/>
      <c r="O7" s="17"/>
      <c r="P7" s="17"/>
      <c r="Q7" s="17"/>
      <c r="R7" s="17"/>
      <c r="S7" s="17"/>
      <c r="T7" s="25"/>
      <c r="U7" s="17"/>
      <c r="V7" s="17"/>
    </row>
    <row r="8" spans="1:22" x14ac:dyDescent="0.35">
      <c r="A8" s="16"/>
      <c r="B8" s="17" t="s">
        <v>42</v>
      </c>
      <c r="C8" s="29">
        <f>HLOOKUP("Companies",'Lookup Data'!A:A,2,0)</f>
        <v>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x14ac:dyDescent="0.35">
      <c r="A9" s="16"/>
      <c r="B9" s="17" t="s">
        <v>50</v>
      </c>
      <c r="C9" s="30">
        <f>CHOOSE(B, "GLCurrentYear(" &amp; $C$8 &amp; ")", CellContents, 0)</f>
        <v>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x14ac:dyDescent="0.35">
      <c r="A10" s="16"/>
      <c r="B10" s="17" t="s">
        <v>51</v>
      </c>
      <c r="C10" s="30">
        <f>CHOOSE(B, "GLCurrentPeriod(" &amp; $C$8 &amp; ")", CellContents, 0)</f>
        <v>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ht="16" x14ac:dyDescent="0.45">
      <c r="A11" s="16"/>
      <c r="B11" s="17" t="s">
        <v>52</v>
      </c>
      <c r="C11" s="40">
        <v>42736</v>
      </c>
      <c r="D11" s="17"/>
      <c r="E11" s="17"/>
      <c r="F11" s="42" t="s">
        <v>59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2" customHeight="1" x14ac:dyDescent="0.35">
      <c r="A12" s="16"/>
      <c r="B12" s="17"/>
      <c r="C12" s="17"/>
      <c r="D12" s="17"/>
      <c r="E12" s="17"/>
      <c r="F12" s="17">
        <v>1</v>
      </c>
      <c r="G12" s="17">
        <v>2</v>
      </c>
      <c r="H12" s="17">
        <v>3</v>
      </c>
      <c r="I12" s="17">
        <v>4</v>
      </c>
      <c r="J12" s="17">
        <v>5</v>
      </c>
      <c r="K12" s="17">
        <v>6</v>
      </c>
      <c r="L12" s="17">
        <v>7</v>
      </c>
      <c r="M12" s="17">
        <v>8</v>
      </c>
      <c r="N12" s="17">
        <v>9</v>
      </c>
      <c r="O12" s="17">
        <v>10</v>
      </c>
      <c r="P12" s="17">
        <v>11</v>
      </c>
      <c r="Q12" s="17">
        <v>12</v>
      </c>
      <c r="R12" s="17"/>
      <c r="S12" s="17"/>
      <c r="T12" s="17"/>
      <c r="U12" s="17"/>
      <c r="V12" s="17"/>
    </row>
    <row r="13" spans="1:22" ht="16" customHeight="1" x14ac:dyDescent="0.35">
      <c r="A13" s="16"/>
      <c r="B13" s="17"/>
      <c r="C13" s="17"/>
      <c r="D13" s="17"/>
      <c r="E13" s="25"/>
      <c r="F13" s="34" t="s">
        <v>54</v>
      </c>
      <c r="G13" s="34" t="s">
        <v>54</v>
      </c>
      <c r="H13" s="34" t="s">
        <v>54</v>
      </c>
      <c r="I13" s="34" t="s">
        <v>54</v>
      </c>
      <c r="J13" s="34" t="s">
        <v>54</v>
      </c>
      <c r="K13" s="34" t="s">
        <v>54</v>
      </c>
      <c r="L13" s="34" t="s">
        <v>54</v>
      </c>
      <c r="M13" s="34" t="s">
        <v>54</v>
      </c>
      <c r="N13" s="34" t="s">
        <v>54</v>
      </c>
      <c r="O13" s="34" t="s">
        <v>54</v>
      </c>
      <c r="P13" s="34" t="s">
        <v>54</v>
      </c>
      <c r="Q13" s="34" t="s">
        <v>54</v>
      </c>
      <c r="R13" s="17"/>
      <c r="S13" s="35" t="s">
        <v>54</v>
      </c>
      <c r="T13" s="36"/>
      <c r="U13" s="35" t="s">
        <v>54</v>
      </c>
      <c r="V13" s="17"/>
    </row>
    <row r="14" spans="1:22" ht="28.5" customHeight="1" x14ac:dyDescent="0.35">
      <c r="A14" s="16"/>
      <c r="B14" s="17"/>
      <c r="C14" s="17"/>
      <c r="D14" s="17"/>
      <c r="E14" s="25"/>
      <c r="F14" s="34" t="str">
        <f t="shared" ref="F14:Q14" si="0">TEXT(IF(DAY(FinYrStarDate)=1,EDATE(FinYrStarDate,F$12-1),EDATE(FinYrStarDate,F$12)),"MMMM")</f>
        <v>January</v>
      </c>
      <c r="G14" s="34" t="str">
        <f t="shared" si="0"/>
        <v>February</v>
      </c>
      <c r="H14" s="34" t="str">
        <f t="shared" si="0"/>
        <v>March</v>
      </c>
      <c r="I14" s="34" t="str">
        <f t="shared" si="0"/>
        <v>April</v>
      </c>
      <c r="J14" s="34" t="str">
        <f t="shared" si="0"/>
        <v>May</v>
      </c>
      <c r="K14" s="34" t="str">
        <f t="shared" si="0"/>
        <v>June</v>
      </c>
      <c r="L14" s="34" t="str">
        <f t="shared" si="0"/>
        <v>July</v>
      </c>
      <c r="M14" s="34" t="str">
        <f t="shared" si="0"/>
        <v>August</v>
      </c>
      <c r="N14" s="34" t="str">
        <f t="shared" si="0"/>
        <v>September</v>
      </c>
      <c r="O14" s="34" t="str">
        <f t="shared" si="0"/>
        <v>October</v>
      </c>
      <c r="P14" s="34" t="str">
        <f t="shared" si="0"/>
        <v>November</v>
      </c>
      <c r="Q14" s="34" t="str">
        <f t="shared" si="0"/>
        <v>December</v>
      </c>
      <c r="R14" s="17"/>
      <c r="S14" s="35" t="s">
        <v>55</v>
      </c>
      <c r="T14" s="25"/>
      <c r="U14" s="35" t="s">
        <v>56</v>
      </c>
      <c r="V14" s="17"/>
    </row>
    <row r="15" spans="1:22" x14ac:dyDescent="0.3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x14ac:dyDescent="0.35">
      <c r="A16" s="16"/>
      <c r="B16" s="18" t="s">
        <v>44</v>
      </c>
      <c r="C16" s="18"/>
      <c r="D16" s="18" t="s">
        <v>43</v>
      </c>
      <c r="E16" s="18"/>
      <c r="F16" s="43">
        <f>CHOOSE(B, "-GLActual(" &amp; $C$8 &amp; "," &amp; $C$9 &amp; "," &amp; F$12 &amp; "," &amp; "AccountNumber" &amp; "," &amp; $D16 &amp; "," &amp; "GroupCategoryCode" &amp; ")", CellContents, 0)</f>
        <v>0</v>
      </c>
      <c r="G16" s="43">
        <f>CHOOSE(B, "-GLActual(" &amp; $C$8 &amp; "," &amp; $C$9 &amp; "," &amp; G$12 &amp; "," &amp; "AccountNumber" &amp; "," &amp; $D16 &amp; "," &amp; "GroupCategoryCode" &amp; ")", CellContents, 0)</f>
        <v>0</v>
      </c>
      <c r="H16" s="43">
        <f>CHOOSE(B, "-GLActual(" &amp; $C$8 &amp; "," &amp; $C$9 &amp; "," &amp; H$12 &amp; "," &amp; "AccountNumber" &amp; "," &amp; $D16 &amp; "," &amp; "GroupCategoryCode" &amp; ")", CellContents, 0)</f>
        <v>0</v>
      </c>
      <c r="I16" s="43">
        <f t="shared" ref="I16:Q16" si="1">CHOOSE(B, "-GLActual(" &amp; $C$8 &amp; "," &amp; $C$9 &amp; "," &amp; I$12 &amp; "," &amp; "AccountNumber" &amp; "," &amp; $D16 &amp; "," &amp; "GroupCategoryCode" &amp; ")", CellContents, 0)</f>
        <v>0</v>
      </c>
      <c r="J16" s="43">
        <f t="shared" si="1"/>
        <v>0</v>
      </c>
      <c r="K16" s="43">
        <f t="shared" si="1"/>
        <v>0</v>
      </c>
      <c r="L16" s="43">
        <f t="shared" si="1"/>
        <v>0</v>
      </c>
      <c r="M16" s="43">
        <f t="shared" si="1"/>
        <v>0</v>
      </c>
      <c r="N16" s="43">
        <f t="shared" si="1"/>
        <v>0</v>
      </c>
      <c r="O16" s="43">
        <f t="shared" si="1"/>
        <v>0</v>
      </c>
      <c r="P16" s="43">
        <f t="shared" si="1"/>
        <v>0</v>
      </c>
      <c r="Q16" s="43">
        <f t="shared" si="1"/>
        <v>0</v>
      </c>
      <c r="R16" s="44"/>
      <c r="S16" s="45">
        <f>CHOOSE(B, "-GLActualYTD(" &amp; $C$8 &amp; "," &amp; $C$9 &amp; "," &amp; $C$10 &amp; "," &amp; "AccountNumber" &amp; "," &amp; $D16 &amp; "," &amp; "GroupCategoryCode" &amp; ")", CellContents, 0)</f>
        <v>0</v>
      </c>
      <c r="T16" s="44"/>
      <c r="U16" s="45">
        <f>CHOOSE(B, "-GLActualYTD(" &amp; $C$8 &amp; "," &amp; $C$9 &amp; "," &amp; 12 &amp; "," &amp; "AccountNumber" &amp; "," &amp; $D16 &amp; "," &amp; "GroupCategoryCode" &amp; ")", CellContents, 0)</f>
        <v>0</v>
      </c>
      <c r="V16" s="17"/>
    </row>
    <row r="17" spans="1:22" x14ac:dyDescent="0.35">
      <c r="A17" s="16"/>
      <c r="B17" s="18" t="s">
        <v>62</v>
      </c>
      <c r="C17" s="18"/>
      <c r="D17" s="18" t="s">
        <v>63</v>
      </c>
      <c r="E17" s="24"/>
      <c r="F17" s="43">
        <f>CHOOSE(B, "GLActual(" &amp; $C$8 &amp; "," &amp; $C$9 &amp; "," &amp; F$12 &amp; "," &amp; "AccountNumber" &amp; "," &amp; $D17 &amp; "," &amp; "GroupCategoryCode" &amp; ")", CellContents, 0)</f>
        <v>0</v>
      </c>
      <c r="G17" s="43">
        <f>CHOOSE(B, "GLActual(" &amp; $C$8 &amp; "," &amp; $C$9 &amp; "," &amp; G$12 &amp; "," &amp; "AccountNumber" &amp; "," &amp; $D17 &amp; "," &amp; "GroupCategoryCode" &amp; ")", CellContents, 0)</f>
        <v>0</v>
      </c>
      <c r="H17" s="43">
        <f>CHOOSE(B, "GLActual(" &amp; $C$8 &amp; "," &amp; $C$9 &amp; "," &amp; H$12 &amp; "," &amp; "AccountNumber" &amp; "," &amp; $D17 &amp; "," &amp; "GroupCategoryCode" &amp; ")", CellContents, 0)</f>
        <v>0</v>
      </c>
      <c r="I17" s="43">
        <f t="shared" ref="I17:Q17" si="2">CHOOSE(B, "GLActual(" &amp; $C$8 &amp; "," &amp; $C$9 &amp; "," &amp; I$12 &amp; "," &amp; "AccountNumber" &amp; "," &amp; $D17 &amp; "," &amp; "GroupCategoryCode" &amp; ")", CellContents, 0)</f>
        <v>0</v>
      </c>
      <c r="J17" s="43">
        <f t="shared" si="2"/>
        <v>0</v>
      </c>
      <c r="K17" s="43">
        <f t="shared" si="2"/>
        <v>0</v>
      </c>
      <c r="L17" s="43">
        <f t="shared" si="2"/>
        <v>0</v>
      </c>
      <c r="M17" s="43">
        <f t="shared" si="2"/>
        <v>0</v>
      </c>
      <c r="N17" s="43">
        <f t="shared" si="2"/>
        <v>0</v>
      </c>
      <c r="O17" s="43">
        <f t="shared" si="2"/>
        <v>0</v>
      </c>
      <c r="P17" s="43">
        <f t="shared" si="2"/>
        <v>0</v>
      </c>
      <c r="Q17" s="43">
        <f t="shared" si="2"/>
        <v>0</v>
      </c>
      <c r="R17" s="44"/>
      <c r="S17" s="45">
        <f>CHOOSE(B, "GLActualYTD(" &amp; $C$8 &amp; "," &amp; $C$9 &amp; "," &amp; $C$10 &amp; "," &amp; "AccountNumber" &amp; "," &amp; $D17 &amp; "," &amp; "GroupCategoryCode" &amp; ")", CellContents, 0)</f>
        <v>0</v>
      </c>
      <c r="T17" s="48"/>
      <c r="U17" s="45">
        <f>CHOOSE(B, "GLActualYTD(" &amp; $C$8 &amp; "," &amp; $C$9 &amp; "," &amp; 12 &amp; "," &amp; "AccountNumber" &amp; "," &amp; $D17 &amp; "," &amp; "GroupCategoryCode" &amp; ")", CellContents, 0)</f>
        <v>0</v>
      </c>
      <c r="V17" s="17"/>
    </row>
    <row r="18" spans="1:22" x14ac:dyDescent="0.35">
      <c r="A18" s="16"/>
      <c r="B18" s="18"/>
      <c r="C18" s="18"/>
      <c r="D18" s="18"/>
      <c r="E18" s="18"/>
      <c r="F18" s="43"/>
      <c r="G18" s="43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4"/>
      <c r="S18" s="44"/>
      <c r="T18" s="44"/>
      <c r="U18" s="44"/>
      <c r="V18" s="17"/>
    </row>
    <row r="19" spans="1:22" x14ac:dyDescent="0.35">
      <c r="A19" s="16"/>
      <c r="B19" s="22" t="s">
        <v>66</v>
      </c>
      <c r="C19" s="18"/>
      <c r="D19" s="18"/>
      <c r="E19" s="18"/>
      <c r="F19" s="37">
        <f>F16-F17</f>
        <v>0</v>
      </c>
      <c r="G19" s="37">
        <f t="shared" ref="G19:Q19" si="3">G16-G17</f>
        <v>0</v>
      </c>
      <c r="H19" s="37">
        <f t="shared" si="3"/>
        <v>0</v>
      </c>
      <c r="I19" s="37">
        <f t="shared" si="3"/>
        <v>0</v>
      </c>
      <c r="J19" s="37">
        <f t="shared" si="3"/>
        <v>0</v>
      </c>
      <c r="K19" s="37">
        <f t="shared" si="3"/>
        <v>0</v>
      </c>
      <c r="L19" s="37">
        <f t="shared" si="3"/>
        <v>0</v>
      </c>
      <c r="M19" s="37">
        <f t="shared" si="3"/>
        <v>0</v>
      </c>
      <c r="N19" s="37">
        <f t="shared" si="3"/>
        <v>0</v>
      </c>
      <c r="O19" s="37">
        <f t="shared" si="3"/>
        <v>0</v>
      </c>
      <c r="P19" s="37">
        <f t="shared" si="3"/>
        <v>0</v>
      </c>
      <c r="Q19" s="37">
        <f t="shared" si="3"/>
        <v>0</v>
      </c>
      <c r="R19" s="44"/>
      <c r="S19" s="37">
        <f t="shared" ref="S19" si="4">S16-S17</f>
        <v>0</v>
      </c>
      <c r="T19" s="44"/>
      <c r="U19" s="37">
        <f t="shared" ref="U19" si="5">U16-U17</f>
        <v>0</v>
      </c>
      <c r="V19" s="17"/>
    </row>
    <row r="20" spans="1:22" s="28" customFormat="1" x14ac:dyDescent="0.35">
      <c r="A20" s="26"/>
      <c r="B20" s="18" t="s">
        <v>67</v>
      </c>
      <c r="C20" s="18"/>
      <c r="D20" s="18"/>
      <c r="E20" s="24"/>
      <c r="F20" s="38">
        <f>IFERROR(F19/F16,0)</f>
        <v>0</v>
      </c>
      <c r="G20" s="38">
        <f t="shared" ref="G20:U20" si="6">IFERROR(G19/G16,0)</f>
        <v>0</v>
      </c>
      <c r="H20" s="38">
        <f t="shared" si="6"/>
        <v>0</v>
      </c>
      <c r="I20" s="38">
        <f t="shared" si="6"/>
        <v>0</v>
      </c>
      <c r="J20" s="38">
        <f t="shared" si="6"/>
        <v>0</v>
      </c>
      <c r="K20" s="38">
        <f t="shared" si="6"/>
        <v>0</v>
      </c>
      <c r="L20" s="38">
        <f t="shared" si="6"/>
        <v>0</v>
      </c>
      <c r="M20" s="38">
        <f t="shared" si="6"/>
        <v>0</v>
      </c>
      <c r="N20" s="38">
        <f t="shared" si="6"/>
        <v>0</v>
      </c>
      <c r="O20" s="38">
        <f t="shared" si="6"/>
        <v>0</v>
      </c>
      <c r="P20" s="38">
        <f t="shared" si="6"/>
        <v>0</v>
      </c>
      <c r="Q20" s="38">
        <f t="shared" si="6"/>
        <v>0</v>
      </c>
      <c r="R20" s="44"/>
      <c r="S20" s="38">
        <f t="shared" si="6"/>
        <v>0</v>
      </c>
      <c r="T20" s="48"/>
      <c r="U20" s="38">
        <f t="shared" si="6"/>
        <v>0</v>
      </c>
      <c r="V20" s="17"/>
    </row>
    <row r="21" spans="1:22" x14ac:dyDescent="0.35">
      <c r="A21" s="16"/>
      <c r="B21" s="17"/>
      <c r="C21" s="17"/>
      <c r="D21" s="17"/>
      <c r="E21" s="17"/>
      <c r="F21" s="43"/>
      <c r="G21" s="43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4"/>
      <c r="S21" s="44"/>
      <c r="T21" s="44"/>
      <c r="U21" s="44"/>
      <c r="V21" s="17"/>
    </row>
    <row r="22" spans="1:22" s="28" customFormat="1" x14ac:dyDescent="0.35">
      <c r="A22" s="26"/>
      <c r="B22" s="17" t="s">
        <v>68</v>
      </c>
      <c r="C22" s="17"/>
      <c r="D22" s="18" t="s">
        <v>69</v>
      </c>
      <c r="E22" s="25"/>
      <c r="F22" s="43">
        <f t="shared" ref="F22:R22" si="7">CHOOSE(B, "-GLActual(" &amp; $C$8 &amp; "," &amp; $C$9 &amp; "," &amp; F$12 &amp; "," &amp; "AccountNumber" &amp; "," &amp; $D22 &amp; "," &amp; "GroupCategoryCode" &amp; ")", CellContents, 0)</f>
        <v>0</v>
      </c>
      <c r="G22" s="43">
        <f t="shared" si="7"/>
        <v>0</v>
      </c>
      <c r="H22" s="43">
        <f t="shared" si="7"/>
        <v>0</v>
      </c>
      <c r="I22" s="43">
        <f t="shared" si="7"/>
        <v>0</v>
      </c>
      <c r="J22" s="43">
        <f t="shared" si="7"/>
        <v>0</v>
      </c>
      <c r="K22" s="43">
        <f t="shared" si="7"/>
        <v>0</v>
      </c>
      <c r="L22" s="43">
        <f t="shared" si="7"/>
        <v>0</v>
      </c>
      <c r="M22" s="43">
        <f t="shared" si="7"/>
        <v>0</v>
      </c>
      <c r="N22" s="43">
        <f t="shared" si="7"/>
        <v>0</v>
      </c>
      <c r="O22" s="43">
        <f t="shared" si="7"/>
        <v>0</v>
      </c>
      <c r="P22" s="43">
        <f t="shared" si="7"/>
        <v>0</v>
      </c>
      <c r="Q22" s="43">
        <f t="shared" si="7"/>
        <v>0</v>
      </c>
      <c r="R22" s="43">
        <f t="shared" si="7"/>
        <v>0</v>
      </c>
      <c r="S22" s="45">
        <f>CHOOSE(B, "-GLActualYTD(" &amp; $C$8 &amp; "," &amp; $C$9 &amp; "," &amp; $C$10 &amp; "," &amp; "AccountNumber" &amp; "," &amp; $D22 &amp; "," &amp; "GroupCategoryCode" &amp; ")", CellContents, 0)</f>
        <v>0</v>
      </c>
      <c r="T22" s="44"/>
      <c r="U22" s="45">
        <f>CHOOSE(B, "-GLActualYTD(" &amp; $C$8 &amp; "," &amp; $C$9 &amp; "," &amp; 12 &amp; "," &amp; "AccountNumber" &amp; "," &amp; $D22 &amp; "," &amp; "GroupCategoryCode" &amp; ")", CellContents, 0)</f>
        <v>0</v>
      </c>
      <c r="V22" s="17"/>
    </row>
    <row r="23" spans="1:22" x14ac:dyDescent="0.35">
      <c r="A23" s="16"/>
      <c r="B23" s="17"/>
      <c r="C23" s="17"/>
      <c r="D23" s="17"/>
      <c r="E23" s="25"/>
      <c r="F23" s="43"/>
      <c r="G23" s="43"/>
      <c r="H23" s="45"/>
      <c r="I23" s="47"/>
      <c r="J23" s="47"/>
      <c r="K23" s="47"/>
      <c r="L23" s="47"/>
      <c r="M23" s="47"/>
      <c r="N23" s="47"/>
      <c r="O23" s="45"/>
      <c r="P23" s="45"/>
      <c r="Q23" s="45"/>
      <c r="R23" s="44"/>
      <c r="S23" s="44"/>
      <c r="T23" s="48"/>
      <c r="U23" s="44"/>
      <c r="V23" s="17"/>
    </row>
    <row r="24" spans="1:22" x14ac:dyDescent="0.35">
      <c r="A24" s="16"/>
      <c r="B24" s="22" t="s">
        <v>70</v>
      </c>
      <c r="C24" s="18"/>
      <c r="D24" s="18"/>
      <c r="E24" s="18"/>
      <c r="F24" s="37">
        <f>F19+F22</f>
        <v>0</v>
      </c>
      <c r="G24" s="37">
        <f t="shared" ref="G24:U24" si="8">G19+G22</f>
        <v>0</v>
      </c>
      <c r="H24" s="37">
        <f t="shared" si="8"/>
        <v>0</v>
      </c>
      <c r="I24" s="37">
        <f t="shared" si="8"/>
        <v>0</v>
      </c>
      <c r="J24" s="37">
        <f t="shared" si="8"/>
        <v>0</v>
      </c>
      <c r="K24" s="37">
        <f t="shared" si="8"/>
        <v>0</v>
      </c>
      <c r="L24" s="37">
        <f t="shared" si="8"/>
        <v>0</v>
      </c>
      <c r="M24" s="37">
        <f t="shared" si="8"/>
        <v>0</v>
      </c>
      <c r="N24" s="37">
        <f t="shared" si="8"/>
        <v>0</v>
      </c>
      <c r="O24" s="37">
        <f t="shared" si="8"/>
        <v>0</v>
      </c>
      <c r="P24" s="37">
        <f t="shared" si="8"/>
        <v>0</v>
      </c>
      <c r="Q24" s="37">
        <f t="shared" si="8"/>
        <v>0</v>
      </c>
      <c r="R24" s="44"/>
      <c r="S24" s="37">
        <f t="shared" si="8"/>
        <v>0</v>
      </c>
      <c r="T24" s="44"/>
      <c r="U24" s="37">
        <f t="shared" si="8"/>
        <v>0</v>
      </c>
      <c r="V24" s="17"/>
    </row>
    <row r="25" spans="1:22" x14ac:dyDescent="0.35">
      <c r="A25" s="16"/>
      <c r="B25" s="17"/>
      <c r="C25" s="17"/>
      <c r="D25" s="17"/>
      <c r="E25" s="25"/>
      <c r="F25" s="43"/>
      <c r="G25" s="43"/>
      <c r="H25" s="45"/>
      <c r="I25" s="47"/>
      <c r="J25" s="47"/>
      <c r="K25" s="47"/>
      <c r="L25" s="47"/>
      <c r="M25" s="47"/>
      <c r="N25" s="47"/>
      <c r="O25" s="45"/>
      <c r="P25" s="45"/>
      <c r="Q25" s="45"/>
      <c r="R25" s="44"/>
      <c r="S25" s="44"/>
      <c r="T25" s="48"/>
      <c r="U25" s="44"/>
      <c r="V25" s="17"/>
    </row>
    <row r="26" spans="1:22" x14ac:dyDescent="0.35">
      <c r="A26" s="16"/>
      <c r="B26" s="18" t="s">
        <v>46</v>
      </c>
      <c r="C26" s="18"/>
      <c r="D26" s="18" t="s">
        <v>45</v>
      </c>
      <c r="E26" s="18"/>
      <c r="F26" s="43">
        <f>CHOOSE(B, "GLActual(" &amp; $C$8 &amp; "," &amp; $C$9 &amp; "," &amp; F$12 &amp; "," &amp; "AccountNumber" &amp; "," &amp; $D26 &amp; "," &amp; "GroupCategoryCode" &amp; ")", CellContents, 0)</f>
        <v>0</v>
      </c>
      <c r="G26" s="43">
        <f>CHOOSE(B, "GLActual(" &amp; $C$8 &amp; "," &amp; $C$9 &amp; "," &amp; G$12 &amp; "," &amp; "AccountNumber" &amp; "," &amp; $D26 &amp; "," &amp; "GroupCategoryCode" &amp; ")", CellContents, 0)</f>
        <v>0</v>
      </c>
      <c r="H26" s="43">
        <f t="shared" ref="H26:Q26" si="9">CHOOSE(B, "GLActual(" &amp; $C$8 &amp; "," &amp; $C$9 &amp; "," &amp; H$12 &amp; "," &amp; "AccountNumber" &amp; "," &amp; $D26 &amp; "," &amp; "GroupCategoryCode" &amp; ")", CellContents, 0)</f>
        <v>0</v>
      </c>
      <c r="I26" s="43">
        <f t="shared" si="9"/>
        <v>0</v>
      </c>
      <c r="J26" s="43">
        <f t="shared" si="9"/>
        <v>0</v>
      </c>
      <c r="K26" s="43">
        <f t="shared" si="9"/>
        <v>0</v>
      </c>
      <c r="L26" s="43">
        <f t="shared" si="9"/>
        <v>0</v>
      </c>
      <c r="M26" s="43">
        <f t="shared" si="9"/>
        <v>0</v>
      </c>
      <c r="N26" s="43">
        <f t="shared" si="9"/>
        <v>0</v>
      </c>
      <c r="O26" s="43">
        <f t="shared" si="9"/>
        <v>0</v>
      </c>
      <c r="P26" s="43">
        <f t="shared" si="9"/>
        <v>0</v>
      </c>
      <c r="Q26" s="43">
        <f t="shared" si="9"/>
        <v>0</v>
      </c>
      <c r="R26" s="44"/>
      <c r="S26" s="45">
        <f>CHOOSE(B, "GLActualYTD(" &amp; $C$8 &amp; "," &amp; $C$9 &amp; "," &amp; $C$10 &amp; "," &amp; "AccountNumber" &amp; "," &amp; $D26 &amp; "," &amp; "GroupCategoryCode" &amp; ")", CellContents, 0)</f>
        <v>0</v>
      </c>
      <c r="T26" s="44"/>
      <c r="U26" s="45">
        <f>CHOOSE(B, "GLActualYTD(" &amp; $C$8 &amp; "," &amp; $C$9 &amp; "," &amp; 12 &amp; "," &amp; "AccountNumber" &amp; "," &amp; $D26 &amp; "," &amp; "GroupCategoryCode" &amp; ")", CellContents, 0)</f>
        <v>0</v>
      </c>
      <c r="V26" s="17"/>
    </row>
    <row r="27" spans="1:22" x14ac:dyDescent="0.35">
      <c r="A27" s="16"/>
      <c r="B27" s="18" t="s">
        <v>64</v>
      </c>
      <c r="C27" s="18"/>
      <c r="D27" s="18" t="s">
        <v>65</v>
      </c>
      <c r="E27" s="24"/>
      <c r="F27" s="43">
        <f>CHOOSE(B, "GLActual(" &amp; $C$8 &amp; "," &amp; $C$9 &amp; "," &amp; F$12 &amp; "," &amp; "AccountNumber" &amp; "," &amp; $D27 &amp; "," &amp; "GroupCategoryCode" &amp; ")", CellContents, 0)</f>
        <v>0</v>
      </c>
      <c r="G27" s="43">
        <f>CHOOSE(B, "GLActual(" &amp; $C$8 &amp; "," &amp; $C$9 &amp; "," &amp; G$12 &amp; "," &amp; "AccountNumber" &amp; "," &amp; $D27 &amp; "," &amp; "GroupCategoryCode" &amp; ")", CellContents, 0)</f>
        <v>0</v>
      </c>
      <c r="H27" s="43">
        <f>CHOOSE(B, "GLActual(" &amp; $C$8 &amp; "," &amp; $C$9 &amp; "," &amp; H$12 &amp; "," &amp; "AccountNumber" &amp; "," &amp; $D27 &amp; "," &amp; "GroupCategoryCode" &amp; ")", CellContents, 0)</f>
        <v>0</v>
      </c>
      <c r="I27" s="43">
        <f t="shared" ref="I27:Q27" si="10">CHOOSE(B, "GLActual(" &amp; $C$8 &amp; "," &amp; $C$9 &amp; "," &amp; I$12 &amp; "," &amp; "AccountNumber" &amp; "," &amp; $D27 &amp; "," &amp; "GroupCategoryCode" &amp; ")", CellContents, 0)</f>
        <v>0</v>
      </c>
      <c r="J27" s="43">
        <f t="shared" si="10"/>
        <v>0</v>
      </c>
      <c r="K27" s="43">
        <f t="shared" si="10"/>
        <v>0</v>
      </c>
      <c r="L27" s="43">
        <f t="shared" si="10"/>
        <v>0</v>
      </c>
      <c r="M27" s="43">
        <f t="shared" si="10"/>
        <v>0</v>
      </c>
      <c r="N27" s="43">
        <f t="shared" si="10"/>
        <v>0</v>
      </c>
      <c r="O27" s="43">
        <f t="shared" si="10"/>
        <v>0</v>
      </c>
      <c r="P27" s="43">
        <f t="shared" si="10"/>
        <v>0</v>
      </c>
      <c r="Q27" s="43">
        <f t="shared" si="10"/>
        <v>0</v>
      </c>
      <c r="R27" s="44"/>
      <c r="S27" s="45">
        <f>CHOOSE(B, "GLActualYTD(" &amp; $C$8 &amp; "," &amp; $C$9 &amp; "," &amp; $C$10 &amp; "," &amp; "AccountNumber" &amp; "," &amp; $D27 &amp; "," &amp; "GroupCategoryCode" &amp; ")", CellContents, 0)</f>
        <v>0</v>
      </c>
      <c r="T27" s="48"/>
      <c r="U27" s="45">
        <f>CHOOSE(B, "GLActualYTD(" &amp; $C$8 &amp; "," &amp; $C$9 &amp; "," &amp; 12 &amp; "," &amp; "AccountNumber" &amp; "," &amp; $D27 &amp; "," &amp; "GroupCategoryCode" &amp; ")", CellContents, 0)</f>
        <v>0</v>
      </c>
      <c r="V27" s="17"/>
    </row>
    <row r="28" spans="1:22" x14ac:dyDescent="0.35">
      <c r="A28" s="16"/>
      <c r="B28" s="18"/>
      <c r="C28" s="18"/>
      <c r="D28" s="18"/>
      <c r="E28" s="18"/>
      <c r="F28" s="43"/>
      <c r="G28" s="43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4"/>
      <c r="S28" s="44"/>
      <c r="T28" s="44"/>
      <c r="U28" s="44"/>
      <c r="V28" s="17"/>
    </row>
    <row r="29" spans="1:22" x14ac:dyDescent="0.35">
      <c r="A29" s="16"/>
      <c r="B29" s="22" t="s">
        <v>48</v>
      </c>
      <c r="C29" s="22"/>
      <c r="D29" s="22"/>
      <c r="E29" s="27"/>
      <c r="F29" s="37">
        <f t="shared" ref="F29:Q29" si="11">SUM(F26:F28)</f>
        <v>0</v>
      </c>
      <c r="G29" s="37">
        <f t="shared" si="11"/>
        <v>0</v>
      </c>
      <c r="H29" s="37">
        <f t="shared" si="11"/>
        <v>0</v>
      </c>
      <c r="I29" s="37">
        <f t="shared" si="11"/>
        <v>0</v>
      </c>
      <c r="J29" s="37">
        <f t="shared" si="11"/>
        <v>0</v>
      </c>
      <c r="K29" s="37">
        <f t="shared" si="11"/>
        <v>0</v>
      </c>
      <c r="L29" s="37">
        <f t="shared" si="11"/>
        <v>0</v>
      </c>
      <c r="M29" s="37">
        <f t="shared" si="11"/>
        <v>0</v>
      </c>
      <c r="N29" s="37">
        <f t="shared" si="11"/>
        <v>0</v>
      </c>
      <c r="O29" s="37">
        <f t="shared" si="11"/>
        <v>0</v>
      </c>
      <c r="P29" s="37">
        <f t="shared" si="11"/>
        <v>0</v>
      </c>
      <c r="Q29" s="37">
        <f t="shared" si="11"/>
        <v>0</v>
      </c>
      <c r="R29" s="46"/>
      <c r="S29" s="37">
        <f>SUM(S26:S28)</f>
        <v>0</v>
      </c>
      <c r="T29" s="46"/>
      <c r="U29" s="37">
        <f>SUM(U26:U28)</f>
        <v>0</v>
      </c>
      <c r="V29" s="23"/>
    </row>
    <row r="30" spans="1:22" ht="50" customHeight="1" x14ac:dyDescent="0.35">
      <c r="A30" s="16"/>
      <c r="B30" s="18"/>
      <c r="C30" s="18"/>
      <c r="D30" s="18"/>
      <c r="E30" s="24"/>
      <c r="F30" s="43"/>
      <c r="G30" s="43"/>
      <c r="H30" s="45"/>
      <c r="I30" s="47"/>
      <c r="J30" s="47"/>
      <c r="K30" s="47"/>
      <c r="L30" s="47"/>
      <c r="M30" s="47"/>
      <c r="N30" s="47"/>
      <c r="O30" s="45"/>
      <c r="P30" s="45"/>
      <c r="Q30" s="45"/>
      <c r="R30" s="44"/>
      <c r="S30" s="45"/>
      <c r="T30" s="44"/>
      <c r="U30" s="45"/>
      <c r="V30" s="17"/>
    </row>
    <row r="31" spans="1:22" x14ac:dyDescent="0.35">
      <c r="A31" s="16"/>
      <c r="B31" s="22" t="s">
        <v>49</v>
      </c>
      <c r="C31" s="22"/>
      <c r="D31" s="22"/>
      <c r="E31" s="22"/>
      <c r="F31" s="37">
        <f>F24-F29</f>
        <v>0</v>
      </c>
      <c r="G31" s="37">
        <f t="shared" ref="G31:U31" si="12">G24-G29</f>
        <v>0</v>
      </c>
      <c r="H31" s="37">
        <f t="shared" si="12"/>
        <v>0</v>
      </c>
      <c r="I31" s="37">
        <f t="shared" si="12"/>
        <v>0</v>
      </c>
      <c r="J31" s="37">
        <f t="shared" si="12"/>
        <v>0</v>
      </c>
      <c r="K31" s="37">
        <f t="shared" si="12"/>
        <v>0</v>
      </c>
      <c r="L31" s="37">
        <f t="shared" si="12"/>
        <v>0</v>
      </c>
      <c r="M31" s="37">
        <f t="shared" si="12"/>
        <v>0</v>
      </c>
      <c r="N31" s="37">
        <f t="shared" si="12"/>
        <v>0</v>
      </c>
      <c r="O31" s="37">
        <f t="shared" si="12"/>
        <v>0</v>
      </c>
      <c r="P31" s="37">
        <f t="shared" si="12"/>
        <v>0</v>
      </c>
      <c r="Q31" s="37">
        <f t="shared" si="12"/>
        <v>0</v>
      </c>
      <c r="R31" s="46"/>
      <c r="S31" s="37">
        <f t="shared" si="12"/>
        <v>0</v>
      </c>
      <c r="T31" s="46"/>
      <c r="U31" s="37">
        <f t="shared" si="12"/>
        <v>0</v>
      </c>
      <c r="V31" s="23"/>
    </row>
    <row r="32" spans="1:22" x14ac:dyDescent="0.35">
      <c r="A32" s="16"/>
      <c r="B32" s="18"/>
      <c r="C32" s="18"/>
      <c r="D32" s="18"/>
      <c r="E32" s="18"/>
      <c r="F32" s="38">
        <f>IFERROR(F$31/F$16,0)</f>
        <v>0</v>
      </c>
      <c r="G32" s="38">
        <f t="shared" ref="G32:U32" si="13">IFERROR(G$31/G$16,0)</f>
        <v>0</v>
      </c>
      <c r="H32" s="38">
        <f t="shared" si="13"/>
        <v>0</v>
      </c>
      <c r="I32" s="38">
        <f t="shared" si="13"/>
        <v>0</v>
      </c>
      <c r="J32" s="38">
        <f t="shared" si="13"/>
        <v>0</v>
      </c>
      <c r="K32" s="38">
        <f t="shared" si="13"/>
        <v>0</v>
      </c>
      <c r="L32" s="38">
        <f t="shared" si="13"/>
        <v>0</v>
      </c>
      <c r="M32" s="38">
        <f t="shared" si="13"/>
        <v>0</v>
      </c>
      <c r="N32" s="38">
        <f t="shared" si="13"/>
        <v>0</v>
      </c>
      <c r="O32" s="38">
        <f t="shared" si="13"/>
        <v>0</v>
      </c>
      <c r="P32" s="38">
        <f t="shared" si="13"/>
        <v>0</v>
      </c>
      <c r="Q32" s="38">
        <f t="shared" si="13"/>
        <v>0</v>
      </c>
      <c r="R32" s="17"/>
      <c r="S32" s="38">
        <f t="shared" si="13"/>
        <v>0</v>
      </c>
      <c r="T32" s="17"/>
      <c r="U32" s="38">
        <f t="shared" si="13"/>
        <v>0</v>
      </c>
      <c r="V32" s="21"/>
    </row>
    <row r="33" spans="1:22" ht="35" customHeight="1" x14ac:dyDescent="0.35">
      <c r="A33" s="16"/>
      <c r="B33" s="18"/>
      <c r="C33" s="18"/>
      <c r="D33" s="18"/>
      <c r="E33" s="24"/>
      <c r="F33" s="18"/>
      <c r="G33" s="18"/>
      <c r="H33" s="17"/>
      <c r="I33" s="25"/>
      <c r="J33" s="25"/>
      <c r="K33" s="25"/>
      <c r="L33" s="25"/>
      <c r="M33" s="25"/>
      <c r="N33" s="25"/>
      <c r="O33" s="17"/>
      <c r="P33" s="17"/>
      <c r="Q33" s="17"/>
      <c r="R33" s="17"/>
      <c r="S33" s="17"/>
      <c r="T33" s="17"/>
      <c r="U33" s="17"/>
      <c r="V33" s="17"/>
    </row>
    <row r="34" spans="1:22" x14ac:dyDescent="0.35">
      <c r="A34" s="16"/>
    </row>
    <row r="35" spans="1:22" x14ac:dyDescent="0.35">
      <c r="A35" s="16"/>
      <c r="F35" s="39" t="s">
        <v>44</v>
      </c>
      <c r="H35" s="39" t="s">
        <v>62</v>
      </c>
      <c r="J35" s="39" t="s">
        <v>66</v>
      </c>
      <c r="L35" s="39" t="s">
        <v>68</v>
      </c>
      <c r="N35" s="39" t="s">
        <v>46</v>
      </c>
      <c r="P35" s="39" t="s">
        <v>64</v>
      </c>
      <c r="S35" s="39" t="s">
        <v>57</v>
      </c>
    </row>
    <row r="36" spans="1:22" x14ac:dyDescent="0.35">
      <c r="A36" s="16"/>
    </row>
    <row r="37" spans="1:22" ht="29.5" customHeight="1" x14ac:dyDescent="0.35">
      <c r="A37" s="16"/>
      <c r="C37" s="50"/>
      <c r="F37" s="50"/>
    </row>
    <row r="38" spans="1:22" x14ac:dyDescent="0.35">
      <c r="A38" s="16"/>
      <c r="C38" s="50"/>
      <c r="F38" s="50"/>
    </row>
    <row r="39" spans="1:22" x14ac:dyDescent="0.35">
      <c r="A39" s="16"/>
    </row>
    <row r="40" spans="1:22" x14ac:dyDescent="0.35">
      <c r="A40" s="16"/>
    </row>
    <row r="41" spans="1:22" x14ac:dyDescent="0.35">
      <c r="A41" s="16"/>
    </row>
    <row r="42" spans="1:22" x14ac:dyDescent="0.35">
      <c r="A42" s="16"/>
    </row>
    <row r="43" spans="1:22" x14ac:dyDescent="0.35">
      <c r="A43" s="16"/>
    </row>
    <row r="44" spans="1:22" x14ac:dyDescent="0.35">
      <c r="A44" s="16"/>
    </row>
    <row r="45" spans="1:22" x14ac:dyDescent="0.35">
      <c r="A45" s="16"/>
    </row>
    <row r="46" spans="1:22" x14ac:dyDescent="0.35">
      <c r="A46" s="16"/>
    </row>
    <row r="47" spans="1:22" x14ac:dyDescent="0.35">
      <c r="A47" s="16"/>
    </row>
    <row r="48" spans="1:22" x14ac:dyDescent="0.35">
      <c r="A48" s="16"/>
    </row>
    <row r="49" spans="1:1" x14ac:dyDescent="0.35">
      <c r="A49" s="16"/>
    </row>
    <row r="50" spans="1:1" x14ac:dyDescent="0.35">
      <c r="A50" s="16"/>
    </row>
    <row r="51" spans="1:1" x14ac:dyDescent="0.35">
      <c r="A51" s="16"/>
    </row>
    <row r="52" spans="1:1" x14ac:dyDescent="0.35">
      <c r="A52" s="16"/>
    </row>
    <row r="53" spans="1:1" x14ac:dyDescent="0.35">
      <c r="A53" s="16"/>
    </row>
    <row r="54" spans="1:1" x14ac:dyDescent="0.35">
      <c r="A54" s="16"/>
    </row>
    <row r="55" spans="1:1" x14ac:dyDescent="0.35">
      <c r="A55" s="16"/>
    </row>
    <row r="56" spans="1:1" x14ac:dyDescent="0.35">
      <c r="A56" s="16"/>
    </row>
    <row r="57" spans="1:1" x14ac:dyDescent="0.35">
      <c r="A57" s="16"/>
    </row>
    <row r="58" spans="1:1" x14ac:dyDescent="0.35">
      <c r="A58" s="16"/>
    </row>
    <row r="59" spans="1:1" x14ac:dyDescent="0.35">
      <c r="A59" s="16"/>
    </row>
    <row r="60" spans="1:1" x14ac:dyDescent="0.35">
      <c r="A60" s="16"/>
    </row>
    <row r="61" spans="1:1" x14ac:dyDescent="0.35">
      <c r="A61" s="16"/>
    </row>
    <row r="62" spans="1:1" x14ac:dyDescent="0.35">
      <c r="A62" s="16"/>
    </row>
    <row r="63" spans="1:1" x14ac:dyDescent="0.35">
      <c r="A63" s="16"/>
    </row>
    <row r="64" spans="1:1" x14ac:dyDescent="0.35">
      <c r="A64" s="16"/>
    </row>
    <row r="65" spans="1:1" x14ac:dyDescent="0.35">
      <c r="A65" s="16"/>
    </row>
    <row r="66" spans="1:1" x14ac:dyDescent="0.35">
      <c r="A66" s="16"/>
    </row>
    <row r="67" spans="1:1" x14ac:dyDescent="0.35">
      <c r="A67" s="16"/>
    </row>
    <row r="68" spans="1:1" x14ac:dyDescent="0.35">
      <c r="A68" s="16"/>
    </row>
    <row r="69" spans="1:1" x14ac:dyDescent="0.35">
      <c r="A69" s="16"/>
    </row>
    <row r="70" spans="1:1" x14ac:dyDescent="0.35">
      <c r="A70" s="16"/>
    </row>
    <row r="71" spans="1:1" x14ac:dyDescent="0.35">
      <c r="A71" s="16"/>
    </row>
    <row r="72" spans="1:1" x14ac:dyDescent="0.35">
      <c r="A72" s="16"/>
    </row>
    <row r="73" spans="1:1" x14ac:dyDescent="0.35">
      <c r="A73" s="16"/>
    </row>
    <row r="74" spans="1:1" x14ac:dyDescent="0.35">
      <c r="A74" s="16"/>
    </row>
    <row r="75" spans="1:1" x14ac:dyDescent="0.35">
      <c r="A75" s="16"/>
    </row>
    <row r="76" spans="1:1" x14ac:dyDescent="0.35">
      <c r="A76" s="16"/>
    </row>
    <row r="77" spans="1:1" x14ac:dyDescent="0.35">
      <c r="A77" s="16"/>
    </row>
    <row r="78" spans="1:1" x14ac:dyDescent="0.35">
      <c r="A78" s="16"/>
    </row>
    <row r="79" spans="1:1" x14ac:dyDescent="0.35">
      <c r="A79" s="16"/>
    </row>
    <row r="80" spans="1:1" x14ac:dyDescent="0.35">
      <c r="A80" s="16"/>
    </row>
    <row r="81" spans="1:1" x14ac:dyDescent="0.35">
      <c r="A81" s="16"/>
    </row>
    <row r="82" spans="1:1" x14ac:dyDescent="0.35">
      <c r="A82" s="16"/>
    </row>
    <row r="83" spans="1:1" x14ac:dyDescent="0.35">
      <c r="A83" s="16"/>
    </row>
    <row r="84" spans="1:1" x14ac:dyDescent="0.35">
      <c r="A84" s="16"/>
    </row>
    <row r="85" spans="1:1" x14ac:dyDescent="0.35">
      <c r="A85" s="16"/>
    </row>
    <row r="86" spans="1:1" x14ac:dyDescent="0.35">
      <c r="A86" s="16"/>
    </row>
    <row r="87" spans="1:1" x14ac:dyDescent="0.35">
      <c r="A87" s="16"/>
    </row>
    <row r="88" spans="1:1" x14ac:dyDescent="0.35">
      <c r="A88" s="16"/>
    </row>
    <row r="89" spans="1:1" x14ac:dyDescent="0.35">
      <c r="A89" s="16"/>
    </row>
    <row r="90" spans="1:1" x14ac:dyDescent="0.35">
      <c r="A90" s="16"/>
    </row>
    <row r="91" spans="1:1" x14ac:dyDescent="0.35">
      <c r="A91" s="16"/>
    </row>
    <row r="92" spans="1:1" x14ac:dyDescent="0.35">
      <c r="A92" s="16"/>
    </row>
    <row r="93" spans="1:1" x14ac:dyDescent="0.35">
      <c r="A93" s="16"/>
    </row>
    <row r="94" spans="1:1" x14ac:dyDescent="0.35">
      <c r="A94" s="16"/>
    </row>
    <row r="95" spans="1:1" x14ac:dyDescent="0.35">
      <c r="A95" s="16"/>
    </row>
    <row r="96" spans="1:1" x14ac:dyDescent="0.35">
      <c r="A96" s="16"/>
    </row>
    <row r="97" spans="1:1" x14ac:dyDescent="0.35">
      <c r="A97" s="16"/>
    </row>
    <row r="98" spans="1:1" x14ac:dyDescent="0.35">
      <c r="A98" s="16"/>
    </row>
    <row r="99" spans="1:1" x14ac:dyDescent="0.35">
      <c r="A99" s="16"/>
    </row>
    <row r="100" spans="1:1" x14ac:dyDescent="0.35">
      <c r="A100" s="16"/>
    </row>
    <row r="101" spans="1:1" x14ac:dyDescent="0.35">
      <c r="A101" s="16"/>
    </row>
    <row r="102" spans="1:1" x14ac:dyDescent="0.35">
      <c r="A102" s="16"/>
    </row>
    <row r="103" spans="1:1" x14ac:dyDescent="0.35">
      <c r="A103" s="16"/>
    </row>
    <row r="104" spans="1:1" x14ac:dyDescent="0.35">
      <c r="A104" s="16"/>
    </row>
    <row r="105" spans="1:1" x14ac:dyDescent="0.35">
      <c r="A105" s="16"/>
    </row>
    <row r="106" spans="1:1" x14ac:dyDescent="0.35">
      <c r="A106" s="16"/>
    </row>
    <row r="107" spans="1:1" x14ac:dyDescent="0.35">
      <c r="A107" s="16"/>
    </row>
    <row r="108" spans="1:1" x14ac:dyDescent="0.35">
      <c r="A108" s="16"/>
    </row>
    <row r="109" spans="1:1" x14ac:dyDescent="0.35">
      <c r="A109" s="16"/>
    </row>
    <row r="110" spans="1:1" x14ac:dyDescent="0.35">
      <c r="A110" s="16"/>
    </row>
    <row r="111" spans="1:1" x14ac:dyDescent="0.35">
      <c r="A111" s="16"/>
    </row>
    <row r="112" spans="1:1" x14ac:dyDescent="0.35">
      <c r="A112" s="16"/>
    </row>
    <row r="113" spans="1:1" x14ac:dyDescent="0.35">
      <c r="A113" s="16"/>
    </row>
    <row r="114" spans="1:1" x14ac:dyDescent="0.35">
      <c r="A114" s="16"/>
    </row>
    <row r="115" spans="1:1" x14ac:dyDescent="0.35">
      <c r="A115" s="16"/>
    </row>
    <row r="116" spans="1:1" x14ac:dyDescent="0.35">
      <c r="A116" s="16"/>
    </row>
    <row r="117" spans="1:1" x14ac:dyDescent="0.35">
      <c r="A117" s="16"/>
    </row>
    <row r="118" spans="1:1" x14ac:dyDescent="0.35">
      <c r="A118" s="16"/>
    </row>
    <row r="119" spans="1:1" x14ac:dyDescent="0.35">
      <c r="A119" s="16"/>
    </row>
    <row r="120" spans="1:1" x14ac:dyDescent="0.35">
      <c r="A120" s="16"/>
    </row>
    <row r="121" spans="1:1" x14ac:dyDescent="0.35">
      <c r="A121" s="16"/>
    </row>
    <row r="122" spans="1:1" x14ac:dyDescent="0.35">
      <c r="A122" s="16"/>
    </row>
    <row r="123" spans="1:1" x14ac:dyDescent="0.35">
      <c r="A123" s="16"/>
    </row>
    <row r="124" spans="1:1" x14ac:dyDescent="0.35">
      <c r="A124" s="16"/>
    </row>
    <row r="125" spans="1:1" x14ac:dyDescent="0.35">
      <c r="A125" s="16"/>
    </row>
    <row r="126" spans="1:1" x14ac:dyDescent="0.35">
      <c r="A126" s="16"/>
    </row>
    <row r="127" spans="1:1" x14ac:dyDescent="0.35">
      <c r="A127" s="16"/>
    </row>
    <row r="128" spans="1:1" x14ac:dyDescent="0.35">
      <c r="A128" s="16"/>
    </row>
    <row r="129" spans="1:1" x14ac:dyDescent="0.35">
      <c r="A129" s="16"/>
    </row>
    <row r="130" spans="1:1" x14ac:dyDescent="0.35">
      <c r="A130" s="16"/>
    </row>
    <row r="131" spans="1:1" x14ac:dyDescent="0.35">
      <c r="A131" s="16"/>
    </row>
    <row r="132" spans="1:1" x14ac:dyDescent="0.35">
      <c r="A132" s="16"/>
    </row>
    <row r="133" spans="1:1" x14ac:dyDescent="0.35">
      <c r="A133" s="16"/>
    </row>
    <row r="134" spans="1:1" x14ac:dyDescent="0.35">
      <c r="A134" s="16"/>
    </row>
    <row r="135" spans="1:1" x14ac:dyDescent="0.35">
      <c r="A135" s="16"/>
    </row>
    <row r="136" spans="1:1" x14ac:dyDescent="0.35">
      <c r="A136" s="16"/>
    </row>
    <row r="137" spans="1:1" x14ac:dyDescent="0.35">
      <c r="A137" s="16"/>
    </row>
    <row r="138" spans="1:1" x14ac:dyDescent="0.35">
      <c r="A138" s="16"/>
    </row>
    <row r="139" spans="1:1" x14ac:dyDescent="0.35">
      <c r="A139" s="16"/>
    </row>
    <row r="140" spans="1:1" x14ac:dyDescent="0.35">
      <c r="A140" s="16"/>
    </row>
    <row r="141" spans="1:1" x14ac:dyDescent="0.35">
      <c r="A141" s="16"/>
    </row>
    <row r="142" spans="1:1" x14ac:dyDescent="0.35">
      <c r="A142" s="16"/>
    </row>
    <row r="143" spans="1:1" x14ac:dyDescent="0.35">
      <c r="A143" s="16"/>
    </row>
    <row r="144" spans="1:1" x14ac:dyDescent="0.35">
      <c r="A144" s="16"/>
    </row>
    <row r="145" spans="1:1" x14ac:dyDescent="0.35">
      <c r="A145" s="16"/>
    </row>
    <row r="146" spans="1:1" x14ac:dyDescent="0.35">
      <c r="A146" s="16"/>
    </row>
    <row r="147" spans="1:1" x14ac:dyDescent="0.35">
      <c r="A147" s="16"/>
    </row>
    <row r="148" spans="1:1" x14ac:dyDescent="0.35">
      <c r="A148" s="16"/>
    </row>
    <row r="149" spans="1:1" x14ac:dyDescent="0.35">
      <c r="A149" s="16"/>
    </row>
    <row r="150" spans="1:1" x14ac:dyDescent="0.35">
      <c r="A150" s="16"/>
    </row>
    <row r="151" spans="1:1" x14ac:dyDescent="0.35">
      <c r="A151" s="16"/>
    </row>
    <row r="152" spans="1:1" x14ac:dyDescent="0.35">
      <c r="A152" s="16"/>
    </row>
    <row r="153" spans="1:1" x14ac:dyDescent="0.35">
      <c r="A153" s="16"/>
    </row>
    <row r="154" spans="1:1" x14ac:dyDescent="0.35">
      <c r="A154" s="16"/>
    </row>
    <row r="155" spans="1:1" x14ac:dyDescent="0.35">
      <c r="A155" s="16"/>
    </row>
    <row r="156" spans="1:1" x14ac:dyDescent="0.35">
      <c r="A156" s="16"/>
    </row>
    <row r="157" spans="1:1" x14ac:dyDescent="0.35">
      <c r="A157" s="16"/>
    </row>
    <row r="158" spans="1:1" x14ac:dyDescent="0.35">
      <c r="A158" s="16"/>
    </row>
    <row r="159" spans="1:1" x14ac:dyDescent="0.35">
      <c r="A159" s="16"/>
    </row>
    <row r="160" spans="1:1" x14ac:dyDescent="0.35">
      <c r="A160" s="16"/>
    </row>
    <row r="161" spans="1:1" x14ac:dyDescent="0.35">
      <c r="A161" s="16"/>
    </row>
    <row r="162" spans="1:1" x14ac:dyDescent="0.35">
      <c r="A162" s="16"/>
    </row>
    <row r="163" spans="1:1" x14ac:dyDescent="0.35">
      <c r="A163" s="16"/>
    </row>
    <row r="164" spans="1:1" x14ac:dyDescent="0.35">
      <c r="A164" s="16"/>
    </row>
    <row r="165" spans="1:1" x14ac:dyDescent="0.35">
      <c r="A165" s="16"/>
    </row>
    <row r="166" spans="1:1" x14ac:dyDescent="0.35">
      <c r="A166" s="16"/>
    </row>
    <row r="167" spans="1:1" x14ac:dyDescent="0.35">
      <c r="A167" s="16"/>
    </row>
    <row r="168" spans="1:1" x14ac:dyDescent="0.35">
      <c r="A168" s="16"/>
    </row>
    <row r="169" spans="1:1" x14ac:dyDescent="0.35">
      <c r="A169" s="16"/>
    </row>
    <row r="170" spans="1:1" x14ac:dyDescent="0.35">
      <c r="A170" s="16"/>
    </row>
    <row r="171" spans="1:1" x14ac:dyDescent="0.35">
      <c r="A171" s="16"/>
    </row>
    <row r="172" spans="1:1" x14ac:dyDescent="0.35">
      <c r="A172" s="16"/>
    </row>
    <row r="173" spans="1:1" x14ac:dyDescent="0.35">
      <c r="A173" s="16"/>
    </row>
    <row r="174" spans="1:1" x14ac:dyDescent="0.35">
      <c r="A174" s="16"/>
    </row>
    <row r="175" spans="1:1" x14ac:dyDescent="0.35">
      <c r="A175" s="16"/>
    </row>
    <row r="176" spans="1:1" x14ac:dyDescent="0.35">
      <c r="A176" s="16"/>
    </row>
    <row r="177" spans="1:1" x14ac:dyDescent="0.35">
      <c r="A177" s="16"/>
    </row>
    <row r="178" spans="1:1" x14ac:dyDescent="0.35">
      <c r="A178" s="16"/>
    </row>
    <row r="179" spans="1:1" x14ac:dyDescent="0.35">
      <c r="A179" s="16"/>
    </row>
    <row r="180" spans="1:1" x14ac:dyDescent="0.35">
      <c r="A180" s="16"/>
    </row>
    <row r="181" spans="1:1" x14ac:dyDescent="0.35">
      <c r="A181" s="16"/>
    </row>
    <row r="182" spans="1:1" x14ac:dyDescent="0.35">
      <c r="A182" s="16"/>
    </row>
    <row r="183" spans="1:1" x14ac:dyDescent="0.35">
      <c r="A183" s="16"/>
    </row>
    <row r="184" spans="1:1" x14ac:dyDescent="0.35">
      <c r="A184" s="16"/>
    </row>
    <row r="185" spans="1:1" x14ac:dyDescent="0.35">
      <c r="A185" s="16"/>
    </row>
    <row r="186" spans="1:1" x14ac:dyDescent="0.35">
      <c r="A186" s="16"/>
    </row>
    <row r="187" spans="1:1" x14ac:dyDescent="0.35">
      <c r="A187" s="16"/>
    </row>
    <row r="188" spans="1:1" x14ac:dyDescent="0.35">
      <c r="A188" s="16"/>
    </row>
    <row r="189" spans="1:1" x14ac:dyDescent="0.35">
      <c r="A189" s="16"/>
    </row>
    <row r="190" spans="1:1" x14ac:dyDescent="0.35">
      <c r="A190" s="16"/>
    </row>
    <row r="191" spans="1:1" x14ac:dyDescent="0.35">
      <c r="A191" s="16"/>
    </row>
    <row r="192" spans="1:1" x14ac:dyDescent="0.35">
      <c r="A192" s="16"/>
    </row>
    <row r="193" spans="1:1" x14ac:dyDescent="0.35">
      <c r="A193" s="16"/>
    </row>
    <row r="194" spans="1:1" x14ac:dyDescent="0.35">
      <c r="A194" s="16"/>
    </row>
    <row r="195" spans="1:1" x14ac:dyDescent="0.35">
      <c r="A195" s="16"/>
    </row>
    <row r="196" spans="1:1" x14ac:dyDescent="0.35">
      <c r="A196" s="16"/>
    </row>
    <row r="197" spans="1:1" x14ac:dyDescent="0.35">
      <c r="A197" s="16"/>
    </row>
    <row r="198" spans="1:1" x14ac:dyDescent="0.35">
      <c r="A198" s="16"/>
    </row>
    <row r="199" spans="1:1" x14ac:dyDescent="0.35">
      <c r="A199" s="16"/>
    </row>
    <row r="200" spans="1:1" x14ac:dyDescent="0.35">
      <c r="A200" s="16"/>
    </row>
    <row r="201" spans="1:1" x14ac:dyDescent="0.35">
      <c r="A201" s="16"/>
    </row>
    <row r="202" spans="1:1" x14ac:dyDescent="0.35">
      <c r="A202" s="16"/>
    </row>
    <row r="203" spans="1:1" x14ac:dyDescent="0.35">
      <c r="A203" s="16"/>
    </row>
    <row r="204" spans="1:1" x14ac:dyDescent="0.35">
      <c r="A204" s="16"/>
    </row>
    <row r="205" spans="1:1" x14ac:dyDescent="0.35">
      <c r="A205" s="16"/>
    </row>
    <row r="206" spans="1:1" x14ac:dyDescent="0.35">
      <c r="A206" s="16"/>
    </row>
    <row r="207" spans="1:1" x14ac:dyDescent="0.35">
      <c r="A207" s="16"/>
    </row>
    <row r="208" spans="1:1" x14ac:dyDescent="0.35">
      <c r="A208" s="16"/>
    </row>
    <row r="209" spans="1:1" x14ac:dyDescent="0.35">
      <c r="A209" s="16"/>
    </row>
    <row r="210" spans="1:1" x14ac:dyDescent="0.35">
      <c r="A210" s="16"/>
    </row>
    <row r="211" spans="1:1" x14ac:dyDescent="0.35">
      <c r="A211" s="16"/>
    </row>
    <row r="212" spans="1:1" x14ac:dyDescent="0.35">
      <c r="A212" s="16"/>
    </row>
    <row r="213" spans="1:1" x14ac:dyDescent="0.35">
      <c r="A213" s="16"/>
    </row>
    <row r="214" spans="1:1" x14ac:dyDescent="0.35">
      <c r="A214" s="16"/>
    </row>
    <row r="215" spans="1:1" x14ac:dyDescent="0.35">
      <c r="A215" s="16"/>
    </row>
    <row r="216" spans="1:1" x14ac:dyDescent="0.35">
      <c r="A216" s="16"/>
    </row>
    <row r="217" spans="1:1" x14ac:dyDescent="0.35">
      <c r="A217" s="16"/>
    </row>
    <row r="218" spans="1:1" x14ac:dyDescent="0.35">
      <c r="A218" s="16"/>
    </row>
    <row r="219" spans="1:1" x14ac:dyDescent="0.35">
      <c r="A219" s="16"/>
    </row>
    <row r="220" spans="1:1" x14ac:dyDescent="0.35">
      <c r="A220" s="16"/>
    </row>
    <row r="221" spans="1:1" x14ac:dyDescent="0.35">
      <c r="A221" s="16"/>
    </row>
    <row r="222" spans="1:1" x14ac:dyDescent="0.35">
      <c r="A222" s="16"/>
    </row>
    <row r="223" spans="1:1" x14ac:dyDescent="0.35">
      <c r="A223" s="16"/>
    </row>
    <row r="224" spans="1:1" x14ac:dyDescent="0.35">
      <c r="A224" s="16"/>
    </row>
    <row r="225" spans="1:1" x14ac:dyDescent="0.35">
      <c r="A225" s="16"/>
    </row>
    <row r="226" spans="1:1" x14ac:dyDescent="0.35">
      <c r="A226" s="16"/>
    </row>
    <row r="227" spans="1:1" x14ac:dyDescent="0.35">
      <c r="A227" s="16"/>
    </row>
    <row r="228" spans="1:1" x14ac:dyDescent="0.35">
      <c r="A228" s="16"/>
    </row>
    <row r="229" spans="1:1" x14ac:dyDescent="0.35">
      <c r="A229" s="16"/>
    </row>
    <row r="230" spans="1:1" x14ac:dyDescent="0.35">
      <c r="A230" s="16"/>
    </row>
    <row r="231" spans="1:1" x14ac:dyDescent="0.35">
      <c r="A231" s="16"/>
    </row>
    <row r="232" spans="1:1" x14ac:dyDescent="0.35">
      <c r="A232" s="16"/>
    </row>
    <row r="233" spans="1:1" x14ac:dyDescent="0.35">
      <c r="A233" s="16"/>
    </row>
    <row r="234" spans="1:1" x14ac:dyDescent="0.35">
      <c r="A234" s="16"/>
    </row>
    <row r="235" spans="1:1" x14ac:dyDescent="0.35">
      <c r="A235" s="16"/>
    </row>
    <row r="236" spans="1:1" x14ac:dyDescent="0.35">
      <c r="A236" s="16"/>
    </row>
    <row r="237" spans="1:1" x14ac:dyDescent="0.35">
      <c r="A237" s="16"/>
    </row>
    <row r="238" spans="1:1" x14ac:dyDescent="0.35">
      <c r="A238" s="16"/>
    </row>
    <row r="239" spans="1:1" x14ac:dyDescent="0.35">
      <c r="A239" s="16"/>
    </row>
    <row r="240" spans="1:1" x14ac:dyDescent="0.35">
      <c r="A240" s="16"/>
    </row>
    <row r="241" spans="1:1" x14ac:dyDescent="0.35">
      <c r="A241" s="16"/>
    </row>
    <row r="242" spans="1:1" x14ac:dyDescent="0.35">
      <c r="A242" s="16"/>
    </row>
    <row r="243" spans="1:1" x14ac:dyDescent="0.35">
      <c r="A243" s="16"/>
    </row>
    <row r="244" spans="1:1" x14ac:dyDescent="0.35">
      <c r="A244" s="16"/>
    </row>
    <row r="245" spans="1:1" x14ac:dyDescent="0.35">
      <c r="A245" s="16"/>
    </row>
    <row r="246" spans="1:1" x14ac:dyDescent="0.35">
      <c r="A246" s="16"/>
    </row>
    <row r="247" spans="1:1" x14ac:dyDescent="0.35">
      <c r="A247" s="16"/>
    </row>
    <row r="248" spans="1:1" x14ac:dyDescent="0.35">
      <c r="A248" s="16"/>
    </row>
    <row r="249" spans="1:1" x14ac:dyDescent="0.35">
      <c r="A249" s="16"/>
    </row>
    <row r="250" spans="1:1" x14ac:dyDescent="0.35">
      <c r="A250" s="16"/>
    </row>
    <row r="251" spans="1:1" x14ac:dyDescent="0.35">
      <c r="A251" s="16"/>
    </row>
    <row r="252" spans="1:1" x14ac:dyDescent="0.35">
      <c r="A252" s="16"/>
    </row>
    <row r="253" spans="1:1" x14ac:dyDescent="0.35">
      <c r="A253" s="16"/>
    </row>
    <row r="254" spans="1:1" x14ac:dyDescent="0.35">
      <c r="A254" s="16"/>
    </row>
    <row r="255" spans="1:1" x14ac:dyDescent="0.35">
      <c r="A255" s="16"/>
    </row>
    <row r="256" spans="1:1" x14ac:dyDescent="0.35">
      <c r="A256" s="16"/>
    </row>
    <row r="257" spans="1:1" x14ac:dyDescent="0.35">
      <c r="A257" s="16"/>
    </row>
    <row r="258" spans="1:1" x14ac:dyDescent="0.35">
      <c r="A258" s="16"/>
    </row>
    <row r="259" spans="1:1" x14ac:dyDescent="0.35">
      <c r="A259" s="16"/>
    </row>
    <row r="260" spans="1:1" x14ac:dyDescent="0.35">
      <c r="A260" s="16"/>
    </row>
    <row r="261" spans="1:1" x14ac:dyDescent="0.35">
      <c r="A261" s="16"/>
    </row>
    <row r="262" spans="1:1" x14ac:dyDescent="0.35">
      <c r="A262" s="16"/>
    </row>
    <row r="263" spans="1:1" x14ac:dyDescent="0.35">
      <c r="A263" s="16"/>
    </row>
    <row r="264" spans="1:1" x14ac:dyDescent="0.35">
      <c r="A264" s="16"/>
    </row>
    <row r="265" spans="1:1" x14ac:dyDescent="0.35">
      <c r="A265" s="16"/>
    </row>
    <row r="266" spans="1:1" x14ac:dyDescent="0.35">
      <c r="A266" s="16"/>
    </row>
    <row r="267" spans="1:1" x14ac:dyDescent="0.35">
      <c r="A267" s="16"/>
    </row>
    <row r="268" spans="1:1" x14ac:dyDescent="0.35">
      <c r="A268" s="16"/>
    </row>
    <row r="269" spans="1:1" x14ac:dyDescent="0.35">
      <c r="A269" s="16"/>
    </row>
    <row r="270" spans="1:1" x14ac:dyDescent="0.35">
      <c r="A270" s="16"/>
    </row>
    <row r="271" spans="1:1" x14ac:dyDescent="0.35">
      <c r="A271" s="16"/>
    </row>
    <row r="272" spans="1:1" x14ac:dyDescent="0.35">
      <c r="A272" s="16"/>
    </row>
    <row r="273" spans="1:1" x14ac:dyDescent="0.35">
      <c r="A273" s="16"/>
    </row>
    <row r="274" spans="1:1" x14ac:dyDescent="0.35">
      <c r="A274" s="16"/>
    </row>
    <row r="275" spans="1:1" x14ac:dyDescent="0.35">
      <c r="A275" s="16"/>
    </row>
    <row r="276" spans="1:1" x14ac:dyDescent="0.35">
      <c r="A276" s="16"/>
    </row>
  </sheetData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>&amp;L&amp;D,  &amp;T&amp;R&amp;P  /  &amp;N</oddFooter>
  </headerFooter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high="1" low="1" xr2:uid="{3FBD3C27-B39C-438B-B09B-509A8D6CD2DA}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'P &amp; L - Actual 1-12 &amp; YTD'!F22:Q22</xm:f>
              <xm:sqref>L37</xm:sqref>
            </x14:sparkline>
          </x14:sparklines>
        </x14:sparklineGroup>
        <x14:sparklineGroup type="column" displayEmptyCellsAs="gap" high="1" low="1" xr2:uid="{00000000-0003-0000-0200-000002000000}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'P &amp; L - Actual 1-12 &amp; YTD'!F26:Q26</xm:f>
              <xm:sqref>N37</xm:sqref>
            </x14:sparkline>
          </x14:sparklines>
        </x14:sparklineGroup>
        <x14:sparklineGroup type="column" displayEmptyCellsAs="gap" high="1" low="1" xr2:uid="{00000000-0003-0000-0200-000001000000}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'P &amp; L - Actual 1-12 &amp; YTD'!F16:Q16</xm:f>
              <xm:sqref>F37</xm:sqref>
            </x14:sparkline>
          </x14:sparklines>
        </x14:sparklineGroup>
        <x14:sparklineGroup type="column" displayEmptyCellsAs="gap" high="1" low="1" xr2:uid="{00000000-0003-0000-0200-000000000000}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'P &amp; L - Actual 1-12 &amp; YTD'!F31:Q31</xm:f>
              <xm:sqref>S37</xm:sqref>
            </x14:sparkline>
          </x14:sparklines>
        </x14:sparklineGroup>
        <x14:sparklineGroup type="column" displayEmptyCellsAs="gap" high="1" low="1" xr2:uid="{23956CC3-4401-40BC-A4F8-EB13BDDB8A80}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'P &amp; L - Actual 1-12 &amp; YTD'!F17:Q17</xm:f>
              <xm:sqref>H37</xm:sqref>
            </x14:sparkline>
          </x14:sparklines>
        </x14:sparklineGroup>
        <x14:sparklineGroup type="column" displayEmptyCellsAs="gap" high="1" low="1" xr2:uid="{E93BC0E3-FFCE-4718-8724-C3FE04ABFF8E}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'P &amp; L - Actual 1-12 &amp; YTD'!F19:Q19</xm:f>
              <xm:sqref>J37</xm:sqref>
            </x14:sparkline>
          </x14:sparklines>
        </x14:sparklineGroup>
        <x14:sparklineGroup type="column" displayEmptyCellsAs="gap" high="1" low="1" xr2:uid="{F8AC2F3F-8F70-42B7-B661-3EC353964E64}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'P &amp; L - Actual 1-12 &amp; YTD'!F27:Q27</xm:f>
              <xm:sqref>P37</xm:sqref>
            </x14:sparkline>
          </x14:sparklines>
        </x14:sparklineGroup>
      </x14:sparklineGroups>
    </ext>
    <ext xmlns:x15="http://schemas.microsoft.com/office/spreadsheetml/2010/11/main" uri="{F7C9EE02-42E1-4005-9D12-6889AFFD525C}">
      <x15:webExtensions xmlns:xm="http://schemas.microsoft.com/office/excel/2006/main">
        <x15:webExtension appRef="{1E950A33-9048-4277-A9D4-A0F22EBA506B}">
          <xm:f>B</xm:f>
        </x15:webExtension>
        <x15:webExtension appRef="{C320CE0A-2CCF-4506-90F1-FB72D26EC42A}">
          <xm:f>MissingAccountsTable[#All]</xm:f>
        </x15:webExtension>
        <x15:webExtension appRef="{3EF13CA5-02E9-4040-B077-EC9AE165554B}">
          <xm:f>BalanceDrillDownTable[#All]</xm:f>
        </x15:webExtension>
        <x15:webExtension appRef="{68DD7FDE-3944-48A8-B90A-7CAA29A366E8}">
          <xm:f>TransactionDrillDownTable[#All]</xm:f>
        </x15:webExtension>
        <x15:webExtension appRef="{7592C413-3045-43FD-86DA-7EBBE66B90E2}">
          <xm:f>Companies</xm:f>
        </x15:webExtension>
        <x15:webExtension appRef="{BFB45DF7-A011-4124-A53D-30B3070FB4E4}">
          <xm:f>Years</xm:f>
        </x15:webExtension>
        <x15:webExtension appRef="{5EDB2727-3119-468E-9BC7-CCF773ACC56C}">
          <xm:f>CultureSettings</xm:f>
        </x15:webExtension>
        <x15:webExtension appRef="{12C26B56-89CD-4FC5-B0AA-A73D88D7AE7A}">
          <xm:f>Table4[#All]</xm:f>
        </x15:webExtension>
      </x15:webExtens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31"/>
  <sheetViews>
    <sheetView showGridLines="0" workbookViewId="0"/>
  </sheetViews>
  <sheetFormatPr defaultRowHeight="14.5" x14ac:dyDescent="0.35"/>
  <cols>
    <col min="1" max="1" width="2.6328125" customWidth="1"/>
    <col min="9" max="9" width="2.6328125" customWidth="1"/>
    <col min="12" max="12" width="2.6328125" customWidth="1"/>
    <col min="15" max="15" width="2.6328125" customWidth="1"/>
    <col min="18" max="18" width="2.6328125" customWidth="1"/>
  </cols>
  <sheetData>
    <row r="1" spans="2:17" ht="6" customHeight="1" x14ac:dyDescent="0.35"/>
    <row r="2" spans="2:17" ht="35" x14ac:dyDescent="0.9">
      <c r="B2" s="31" t="s">
        <v>61</v>
      </c>
    </row>
    <row r="3" spans="2:17" ht="6" customHeight="1" x14ac:dyDescent="0.35"/>
    <row r="5" spans="2:17" ht="17.5" customHeight="1" x14ac:dyDescent="0.35">
      <c r="J5" s="55" t="s">
        <v>56</v>
      </c>
      <c r="K5" s="55"/>
      <c r="L5" s="55"/>
      <c r="M5" s="55"/>
      <c r="N5" s="55"/>
      <c r="O5" s="55"/>
      <c r="P5" s="55"/>
      <c r="Q5" s="55"/>
    </row>
    <row r="6" spans="2:17" ht="17.5" customHeight="1" x14ac:dyDescent="0.35">
      <c r="J6" s="55"/>
      <c r="K6" s="55"/>
      <c r="L6" s="55"/>
      <c r="M6" s="55"/>
      <c r="N6" s="55"/>
      <c r="O6" s="55"/>
      <c r="P6" s="55"/>
      <c r="Q6" s="55"/>
    </row>
    <row r="7" spans="2:17" ht="5.5" customHeight="1" x14ac:dyDescent="0.35"/>
    <row r="8" spans="2:17" x14ac:dyDescent="0.35">
      <c r="J8" s="56" t="s">
        <v>44</v>
      </c>
      <c r="K8" s="56"/>
      <c r="L8" s="41"/>
      <c r="M8" s="56" t="s">
        <v>62</v>
      </c>
      <c r="N8" s="56"/>
      <c r="O8" s="41"/>
      <c r="P8" s="56" t="s">
        <v>48</v>
      </c>
      <c r="Q8" s="56"/>
    </row>
    <row r="9" spans="2:17" ht="26" customHeight="1" x14ac:dyDescent="0.35">
      <c r="J9" s="56"/>
      <c r="K9" s="56"/>
      <c r="L9" s="41"/>
      <c r="M9" s="51">
        <f>IF('P &amp; L - Actual 1-12 &amp; YTD'!U17&lt;1000,'P &amp; L - Actual 1-12 &amp; YTD'!U17,IF('P &amp; L - Actual 1-12 &amp; YTD'!U17&lt;1000000,ROUND('P &amp; L - Actual 1-12 &amp; YTD'!U17/1000,1)&amp;"K",ROUND('P &amp; L - Actual 1-12 &amp; YTD'!U17/1000000,1)&amp;"M"))</f>
        <v>0</v>
      </c>
      <c r="N9" s="52"/>
      <c r="O9" s="41"/>
      <c r="P9" s="51">
        <f>IF('P &amp; L - Actual 1-12 &amp; YTD'!U29&lt;1000,'P &amp; L - Actual 1-12 &amp; YTD'!U29,IF('P &amp; L - Actual 1-12 &amp; YTD'!U29&lt;1000000,ROUND('P &amp; L - Actual 1-12 &amp; YTD'!U29/1000,1)&amp;"K",ROUND('P &amp; L - Actual 1-12 &amp; YTD'!U29/1000000,1)&amp;"M"))</f>
        <v>0</v>
      </c>
      <c r="Q9" s="52"/>
    </row>
    <row r="10" spans="2:17" ht="14.5" customHeight="1" x14ac:dyDescent="0.35">
      <c r="J10" s="57">
        <f>IF('P &amp; L - Actual 1-12 &amp; YTD'!U16&lt;1000,'P &amp; L - Actual 1-12 &amp; YTD'!U16,IF('P &amp; L - Actual 1-12 &amp; YTD'!U16&lt;1000000,ROUND('P &amp; L - Actual 1-12 &amp; YTD'!U16/1000,1)&amp;"K",ROUND('P &amp; L - Actual 1-12 &amp; YTD'!U16/1000000,1)&amp;"M"))</f>
        <v>0</v>
      </c>
      <c r="K10" s="58"/>
      <c r="M10" s="53"/>
      <c r="N10" s="54"/>
      <c r="P10" s="53"/>
      <c r="Q10" s="54"/>
    </row>
    <row r="11" spans="2:17" ht="5.5" customHeight="1" x14ac:dyDescent="0.35">
      <c r="J11" s="59"/>
      <c r="K11" s="60"/>
      <c r="M11" s="49"/>
      <c r="N11" s="49"/>
      <c r="P11" s="49"/>
      <c r="Q11" s="49"/>
    </row>
    <row r="12" spans="2:17" ht="14.5" customHeight="1" x14ac:dyDescent="0.35">
      <c r="J12" s="61"/>
      <c r="K12" s="60"/>
      <c r="M12" s="56" t="s">
        <v>66</v>
      </c>
      <c r="N12" s="56"/>
      <c r="P12" s="56" t="s">
        <v>58</v>
      </c>
      <c r="Q12" s="56"/>
    </row>
    <row r="13" spans="2:17" ht="26" customHeight="1" x14ac:dyDescent="0.35">
      <c r="J13" s="61"/>
      <c r="K13" s="60"/>
      <c r="M13" s="57">
        <f>IF('P &amp; L - Actual 1-12 &amp; YTD'!U19&lt;1000,'P &amp; L - Actual 1-12 &amp; YTD'!U19,IF('P &amp; L - Actual 1-12 &amp; YTD'!U19&lt;1000000,ROUND('P &amp; L - Actual 1-12 &amp; YTD'!U19/1000,1)&amp;"K",ROUND('P &amp; L - Actual 1-12 &amp; YTD'!U19/1000000,1)&amp;"M"))</f>
        <v>0</v>
      </c>
      <c r="N13" s="64"/>
      <c r="P13" s="59">
        <f>IF('P &amp; L - Actual 1-12 &amp; YTD'!U31&lt;1000,'P &amp; L - Actual 1-12 &amp; YTD'!U31,IF('P &amp; L - Actual 1-12 &amp; YTD'!U31&lt;1000000,ROUND('P &amp; L - Actual 1-12 &amp; YTD'!U31/1000,1)&amp;"K",ROUND('P &amp; L - Actual 1-12 &amp; YTD'!U31/1000000,1)&amp;"M"))</f>
        <v>0</v>
      </c>
      <c r="Q13" s="67"/>
    </row>
    <row r="14" spans="2:17" ht="14.5" customHeight="1" x14ac:dyDescent="0.35">
      <c r="J14" s="62"/>
      <c r="K14" s="63"/>
      <c r="M14" s="65"/>
      <c r="N14" s="66"/>
      <c r="P14" s="65"/>
      <c r="Q14" s="66"/>
    </row>
    <row r="31" ht="6" customHeight="1" x14ac:dyDescent="0.35"/>
  </sheetData>
  <mergeCells count="11">
    <mergeCell ref="M9:N10"/>
    <mergeCell ref="P9:Q10"/>
    <mergeCell ref="J5:Q6"/>
    <mergeCell ref="J8:K9"/>
    <mergeCell ref="J10:K14"/>
    <mergeCell ref="M8:N8"/>
    <mergeCell ref="M12:N12"/>
    <mergeCell ref="M13:N14"/>
    <mergeCell ref="P13:Q14"/>
    <mergeCell ref="P8:Q8"/>
    <mergeCell ref="P12:Q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headerFooter>
    <oddFooter>&amp;L&amp;D,  &amp;T&amp;R&amp;P 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"/>
  <sheetViews>
    <sheetView workbookViewId="0">
      <selection activeCell="A3" sqref="A3"/>
    </sheetView>
  </sheetViews>
  <sheetFormatPr defaultRowHeight="14.5" x14ac:dyDescent="0.35"/>
  <cols>
    <col min="1" max="5" width="11.1796875" bestFit="1" customWidth="1"/>
  </cols>
  <sheetData>
    <row r="1" spans="1:5" x14ac:dyDescent="0.35">
      <c r="A1" t="s">
        <v>33</v>
      </c>
      <c r="B1" t="s">
        <v>34</v>
      </c>
      <c r="C1" t="s">
        <v>35</v>
      </c>
      <c r="D1" t="s">
        <v>36</v>
      </c>
      <c r="E1" t="s">
        <v>37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"/>
  <sheetViews>
    <sheetView workbookViewId="0">
      <selection activeCell="H1" sqref="H1:H1048576"/>
    </sheetView>
  </sheetViews>
  <sheetFormatPr defaultRowHeight="14.5" x14ac:dyDescent="0.35"/>
  <cols>
    <col min="1" max="7" width="11" customWidth="1"/>
  </cols>
  <sheetData>
    <row r="1" spans="1:7" x14ac:dyDescent="0.35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"/>
  <sheetViews>
    <sheetView workbookViewId="0">
      <selection activeCell="I1" sqref="I1:I1048576"/>
    </sheetView>
  </sheetViews>
  <sheetFormatPr defaultRowHeight="14.5" x14ac:dyDescent="0.35"/>
  <cols>
    <col min="1" max="8" width="11" customWidth="1"/>
  </cols>
  <sheetData>
    <row r="1" spans="1:8" x14ac:dyDescent="0.35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  <c r="H1" t="s">
        <v>40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Go! Internal</vt:lpstr>
      <vt:lpstr>Lookup Data</vt:lpstr>
      <vt:lpstr>P &amp; L - Actual 1-12 &amp; YTD</vt:lpstr>
      <vt:lpstr>Analysis Charts</vt:lpstr>
      <vt:lpstr>Missing Accounts</vt:lpstr>
      <vt:lpstr>Balance DrillDown</vt:lpstr>
      <vt:lpstr>Transaction DrillDown</vt:lpstr>
      <vt:lpstr>B</vt:lpstr>
      <vt:lpstr>Companies</vt:lpstr>
      <vt:lpstr>CultureSettings</vt:lpstr>
      <vt:lpstr>FinYrStarDate</vt:lpstr>
      <vt:lpstr>Periods</vt:lpstr>
      <vt:lpstr>'Analysis Charts'!Print_Area</vt:lpstr>
      <vt:lpstr>'P &amp; L - Actual 1-12 &amp; YTD'!Print_Area</vt:lpstr>
      <vt:lpstr>'P &amp; L - Actual 1-12 &amp; YTD'!Print_Titles</vt:lpstr>
      <vt:lpstr>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Naidoo, Keeveshin</dc:creator>
  <cp:lastModifiedBy>Boyens, Glynnis</cp:lastModifiedBy>
  <cp:lastPrinted>2018-01-11T09:26:22Z</cp:lastPrinted>
  <dcterms:created xsi:type="dcterms:W3CDTF">2014-06-24T16:44:08Z</dcterms:created>
  <dcterms:modified xsi:type="dcterms:W3CDTF">2020-03-24T13:40:30Z</dcterms:modified>
</cp:coreProperties>
</file>